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8565" tabRatio="4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<sst xmlns="http://schemas.openxmlformats.org/spreadsheetml/2006/main" count="92" uniqueCount="72">
  <si>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Калуга</t>
  </si>
  <si>
    <t>Обнинск</t>
  </si>
  <si>
    <t>Бабынинский</t>
  </si>
  <si>
    <t>Барятинский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</si>
  <si>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</si>
  <si>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</si>
  <si>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</si>
  <si>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</si>
  <si>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</si>
  <si>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</si>
  <si>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Куйбышевкий</t>
  </si>
  <si>
    <t xml:space="preserve">Людиновский </t>
  </si>
  <si>
    <t>Малоярославецкий</t>
  </si>
  <si>
    <t>Мещовский</t>
  </si>
  <si>
    <t>Спас-Деменский</t>
  </si>
  <si>
    <t>Сухиничский</t>
  </si>
  <si>
    <t>Тарусский</t>
  </si>
  <si>
    <t>Ульяновский</t>
  </si>
  <si>
    <t xml:space="preserve">Хвастовичский </t>
  </si>
  <si>
    <t>Боровский</t>
  </si>
  <si>
    <t>ИТОГО</t>
  </si>
  <si>
    <t>Медынский</t>
  </si>
  <si>
    <t>ВВОД жилья на 1 человека, кв.метров за 2006 год</t>
  </si>
  <si>
    <t>Площадь жилищного фонда, тыс.кв. метров</t>
  </si>
  <si>
    <t>Перемышльский</t>
  </si>
  <si>
    <t>Кировский</t>
  </si>
  <si>
    <t>Юхновский</t>
  </si>
  <si>
    <t>Ферзиковский</t>
  </si>
  <si>
    <t>Необходимая площадь жилья на 1 человека, кв.метров (2017 год)</t>
  </si>
  <si>
    <t>Необходимая площадь жилищного фонда, тыс.кв.метров (2017 год)</t>
  </si>
  <si>
    <t>Ввод жилья для решения жилищной проблемы</t>
  </si>
  <si>
    <t>№ п/п</t>
  </si>
  <si>
    <t>Площадь жилья на 1 человека, кв.метров</t>
  </si>
  <si>
    <t>Наименование муниципального района (городского округа)</t>
  </si>
  <si>
    <t>Мосальский</t>
  </si>
  <si>
    <t>Численность населения на 01.01.2007</t>
  </si>
  <si>
    <t xml:space="preserve">2007 год        факт </t>
  </si>
  <si>
    <t>2009 год план</t>
  </si>
  <si>
    <t>2008 год        план</t>
  </si>
  <si>
    <t>в т.ч. ИЖС 2007 год</t>
  </si>
  <si>
    <t>январь 2007 год</t>
  </si>
  <si>
    <t>в т.ч. ИЖС за январь 2007 года</t>
  </si>
  <si>
    <t>февраль 2007 года</t>
  </si>
  <si>
    <t>в т.ч. ИЖС  февраль 2007</t>
  </si>
  <si>
    <t>январь 2008 года</t>
  </si>
  <si>
    <t>в т.ч. ИЖС январь 2008 года</t>
  </si>
  <si>
    <t>февраль 2008 года</t>
  </si>
  <si>
    <t>в т.ч. ИЖС февраль 2008 г.</t>
  </si>
  <si>
    <t>январь-март 2008 года (прогноз)- должно быть</t>
  </si>
  <si>
    <t>Январь-февраль 2008 факт</t>
  </si>
  <si>
    <t>%  роста плана 2008 к 2007 году</t>
  </si>
  <si>
    <t>Январь-февраль 2007 г</t>
  </si>
  <si>
    <t>март 2008 г.</t>
  </si>
  <si>
    <t>в т.ч. ИЖС</t>
  </si>
  <si>
    <t>многоэтажка март 2007</t>
  </si>
  <si>
    <t>январь-март 2008</t>
  </si>
  <si>
    <t>в т.ч. ИЖС, январь-март 2008</t>
  </si>
  <si>
    <t xml:space="preserve">январь-март 2007 </t>
  </si>
  <si>
    <t>в т.ч. ИЖС, январь-март 2007</t>
  </si>
  <si>
    <t xml:space="preserve"> -</t>
  </si>
  <si>
    <t>январь-апрель 2007 г.</t>
  </si>
  <si>
    <t>в т.ч. ИЖС январь-апрель 2007 г.</t>
  </si>
  <si>
    <t>январь-апрель 2008 г.</t>
  </si>
  <si>
    <t>январь-апрель 2008 к плану 2008</t>
  </si>
  <si>
    <t>январь-апрель 2008/январю-апрелю 2007</t>
  </si>
  <si>
    <t xml:space="preserve">апрель 2008 г. </t>
  </si>
  <si>
    <t>в т.ч. ИЖС январь-апрель 2008 г.</t>
  </si>
  <si>
    <t>в т.ч. ИЖС апрель 2008 г.</t>
  </si>
  <si>
    <t>апрель 2007 г.</t>
  </si>
  <si>
    <t>апрель 2008/апрелю 2007</t>
  </si>
  <si>
    <t xml:space="preserve">  -</t>
  </si>
  <si>
    <t xml:space="preserve">    Данные по вводу жилья за январь-апрель 2008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</si>
</sst>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"/>
    <numFmt numFmtId="174" formatCode="0.0%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73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Fill="1" applyBorder="1" applyAlignment="1">
      <alignment horizontal="center"/>
    </xf>
    <xf numFmtId="10" fontId="4" fillId="0" borderId="0" xfId="0" applyNumberFormat="1" applyFont="1" applyAlignment="1">
      <alignment/>
    </xf>
    <xf numFmtId="10" fontId="4" fillId="0" borderId="1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6" fontId="4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174" fontId="4" fillId="0" borderId="1" xfId="0" applyNumberFormat="1" applyFont="1" applyFill="1" applyBorder="1" applyAlignment="1">
      <alignment horizontal="center"/>
    </xf>
    <xf numFmtId="174" fontId="5" fillId="0" borderId="1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173" fontId="5" fillId="4" borderId="2" xfId="0" applyNumberFormat="1" applyFont="1" applyFill="1" applyBorder="1" applyAlignment="1">
      <alignment horizontal="center" vertical="center" wrapText="1"/>
    </xf>
    <xf numFmtId="173" fontId="5" fillId="4" borderId="3" xfId="0" applyNumberFormat="1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174" fontId="5" fillId="4" borderId="2" xfId="0" applyNumberFormat="1" applyFont="1" applyFill="1" applyBorder="1" applyAlignment="1">
      <alignment horizontal="center" vertical="center" wrapText="1"/>
    </xf>
    <xf numFmtId="174" fontId="5" fillId="4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1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" sqref="G3:G4"/>
    </sheetView>
  </sheetViews>
  <sheetFormatPr defaultColWidth="9.00390625" defaultRowHeight="12.75"/>
  <cols>
    <col min="1" max="1" width="3.625" style="1" customWidth="1"/>
    <col min="2" max="2" width="22.25390625" style="3" customWidth="1"/>
    <col min="3" max="3" width="14.875" style="3" customWidth="1"/>
    <col min="4" max="4" width="15.75390625" style="4" customWidth="1"/>
    <col min="5" max="5" width="15.00390625" style="3" customWidth="1"/>
    <col min="6" max="6" width="14.00390625" style="3" customWidth="1"/>
    <col min="7" max="7" width="13.375" style="3" customWidth="1"/>
    <col min="8" max="8" width="15.125" style="3" customWidth="1"/>
    <col min="9" max="9" width="14.625" style="3" customWidth="1"/>
    <col min="10" max="10" width="8.00390625" style="47" customWidth="1"/>
    <col min="11" max="11" width="8.875" style="47" hidden="1" customWidth="1"/>
    <col min="12" max="12" width="10.75390625" style="6" hidden="1" customWidth="1"/>
    <col min="13" max="13" width="10.75390625" style="5" hidden="1" customWidth="1"/>
    <col min="14" max="15" width="10.75390625" style="6" hidden="1" customWidth="1"/>
    <col min="16" max="16" width="10.875" style="5" hidden="1" customWidth="1"/>
    <col min="17" max="17" width="9.625" style="47" hidden="1" customWidth="1"/>
    <col min="18" max="18" width="8.75390625" style="47" customWidth="1"/>
    <col min="19" max="19" width="10.625" style="47" hidden="1" customWidth="1"/>
    <col min="20" max="23" width="10.75390625" style="5" hidden="1" customWidth="1"/>
    <col min="24" max="24" width="8.00390625" style="47" hidden="1" customWidth="1"/>
    <col min="25" max="25" width="8.25390625" style="47" hidden="1" customWidth="1"/>
    <col min="26" max="26" width="8.125" style="47" hidden="1" customWidth="1"/>
    <col min="27" max="27" width="11.75390625" style="47" hidden="1" customWidth="1"/>
    <col min="28" max="28" width="9.75390625" style="47" customWidth="1"/>
    <col min="29" max="29" width="8.125" style="47" customWidth="1"/>
    <col min="30" max="30" width="9.00390625" style="47" hidden="1" customWidth="1"/>
    <col min="31" max="31" width="7.875" style="47" hidden="1" customWidth="1"/>
    <col min="32" max="32" width="9.375" style="47" customWidth="1"/>
    <col min="33" max="33" width="10.625" style="47" customWidth="1"/>
    <col min="34" max="34" width="7.75390625" style="47" customWidth="1"/>
    <col min="35" max="35" width="8.25390625" style="47" customWidth="1"/>
    <col min="36" max="36" width="7.375" style="47" customWidth="1"/>
    <col min="37" max="37" width="8.25390625" style="43" customWidth="1"/>
    <col min="38" max="38" width="11.25390625" style="52" customWidth="1"/>
    <col min="39" max="39" width="10.75390625" style="43" customWidth="1"/>
    <col min="40" max="40" width="10.375" style="43" hidden="1" customWidth="1"/>
    <col min="41" max="41" width="9.625" style="41" hidden="1" customWidth="1"/>
    <col min="42" max="42" width="7.25390625" style="7" hidden="1" customWidth="1"/>
    <col min="43" max="138" width="9.125" style="3" customWidth="1"/>
    <col min="139" max="16384" width="9.125" style="2" customWidth="1"/>
  </cols>
  <sheetData>
    <row r="1" spans="2:138" ht="29.25" customHeight="1">
      <c r="B1" s="5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43:138" ht="7.5" customHeight="1"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ht="55.5" customHeight="1">
      <c r="A3" s="58" t="s">
        <v>31</v>
      </c>
      <c r="B3" s="58" t="s">
        <v>33</v>
      </c>
      <c r="C3" s="58" t="s">
        <v>22</v>
      </c>
      <c r="D3" s="73" t="s">
        <v>35</v>
      </c>
      <c r="E3" s="58" t="s">
        <v>23</v>
      </c>
      <c r="F3" s="58" t="s">
        <v>32</v>
      </c>
      <c r="G3" s="58" t="s">
        <v>28</v>
      </c>
      <c r="H3" s="58" t="s">
        <v>29</v>
      </c>
      <c r="I3" s="58" t="s">
        <v>30</v>
      </c>
      <c r="J3" s="60" t="s">
        <v>36</v>
      </c>
      <c r="K3" s="70" t="s">
        <v>39</v>
      </c>
      <c r="L3" s="62" t="s">
        <v>40</v>
      </c>
      <c r="M3" s="64" t="s">
        <v>41</v>
      </c>
      <c r="N3" s="62" t="s">
        <v>42</v>
      </c>
      <c r="O3" s="62" t="s">
        <v>43</v>
      </c>
      <c r="P3" s="64" t="s">
        <v>51</v>
      </c>
      <c r="Q3" s="70" t="s">
        <v>57</v>
      </c>
      <c r="R3" s="70" t="s">
        <v>68</v>
      </c>
      <c r="S3" s="70" t="s">
        <v>58</v>
      </c>
      <c r="T3" s="64" t="s">
        <v>44</v>
      </c>
      <c r="U3" s="64" t="s">
        <v>45</v>
      </c>
      <c r="V3" s="64" t="s">
        <v>46</v>
      </c>
      <c r="W3" s="64" t="s">
        <v>47</v>
      </c>
      <c r="X3" s="70" t="s">
        <v>49</v>
      </c>
      <c r="Y3" s="70" t="s">
        <v>52</v>
      </c>
      <c r="Z3" s="70" t="s">
        <v>53</v>
      </c>
      <c r="AA3" s="70" t="s">
        <v>54</v>
      </c>
      <c r="AB3" s="70" t="s">
        <v>60</v>
      </c>
      <c r="AC3" s="70" t="s">
        <v>61</v>
      </c>
      <c r="AD3" s="70" t="s">
        <v>55</v>
      </c>
      <c r="AE3" s="70" t="s">
        <v>56</v>
      </c>
      <c r="AF3" s="70" t="s">
        <v>65</v>
      </c>
      <c r="AG3" s="70" t="s">
        <v>67</v>
      </c>
      <c r="AH3" s="56" t="s">
        <v>62</v>
      </c>
      <c r="AI3" s="70" t="s">
        <v>66</v>
      </c>
      <c r="AJ3" s="70" t="s">
        <v>38</v>
      </c>
      <c r="AK3" s="66" t="s">
        <v>69</v>
      </c>
      <c r="AL3" s="78" t="s">
        <v>64</v>
      </c>
      <c r="AM3" s="66" t="s">
        <v>63</v>
      </c>
      <c r="AN3" s="66" t="s">
        <v>50</v>
      </c>
      <c r="AO3" s="68" t="s">
        <v>48</v>
      </c>
      <c r="AP3" s="61" t="s">
        <v>37</v>
      </c>
      <c r="AQ3" s="77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38" ht="29.25" customHeight="1">
      <c r="A4" s="72"/>
      <c r="B4" s="72"/>
      <c r="C4" s="72"/>
      <c r="D4" s="74"/>
      <c r="E4" s="76"/>
      <c r="F4" s="75"/>
      <c r="G4" s="75"/>
      <c r="H4" s="58"/>
      <c r="I4" s="58"/>
      <c r="J4" s="60"/>
      <c r="K4" s="71"/>
      <c r="L4" s="63"/>
      <c r="M4" s="65"/>
      <c r="N4" s="63"/>
      <c r="O4" s="63"/>
      <c r="P4" s="65"/>
      <c r="Q4" s="71"/>
      <c r="R4" s="71"/>
      <c r="S4" s="71"/>
      <c r="T4" s="65"/>
      <c r="U4" s="65"/>
      <c r="V4" s="65"/>
      <c r="W4" s="65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57"/>
      <c r="AI4" s="71"/>
      <c r="AJ4" s="71"/>
      <c r="AK4" s="67"/>
      <c r="AL4" s="79"/>
      <c r="AM4" s="67"/>
      <c r="AN4" s="67"/>
      <c r="AO4" s="69"/>
      <c r="AP4" s="61"/>
      <c r="AQ4" s="77"/>
      <c r="AR4" s="8"/>
      <c r="AS4" s="8"/>
      <c r="AT4" s="9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</row>
    <row r="5" spans="1:138" ht="12.75">
      <c r="A5" s="39">
        <v>1</v>
      </c>
      <c r="B5" s="40" t="s">
        <v>0</v>
      </c>
      <c r="C5" s="10">
        <v>0.30905592162808326</v>
      </c>
      <c r="D5" s="11">
        <v>341486</v>
      </c>
      <c r="E5" s="12">
        <v>7110.9</v>
      </c>
      <c r="F5" s="10">
        <v>20.28689719517173</v>
      </c>
      <c r="G5" s="10">
        <v>35.08651094117111</v>
      </c>
      <c r="H5" s="10">
        <v>12033.97152260287</v>
      </c>
      <c r="I5" s="10">
        <v>5786.806822842726</v>
      </c>
      <c r="J5" s="48">
        <v>155.602</v>
      </c>
      <c r="K5" s="48">
        <v>12.012</v>
      </c>
      <c r="L5" s="14">
        <v>0.736</v>
      </c>
      <c r="M5" s="14">
        <v>0.736</v>
      </c>
      <c r="N5" s="14">
        <v>17.565</v>
      </c>
      <c r="O5" s="14">
        <v>0.331</v>
      </c>
      <c r="P5" s="13">
        <f>L5+N5</f>
        <v>18.301000000000002</v>
      </c>
      <c r="Q5" s="48">
        <v>39.849</v>
      </c>
      <c r="R5" s="48">
        <f>AB5-Q5</f>
        <v>16.910000000000004</v>
      </c>
      <c r="S5" s="48">
        <v>2.186</v>
      </c>
      <c r="T5" s="13">
        <v>5.129</v>
      </c>
      <c r="U5" s="13">
        <v>1.837</v>
      </c>
      <c r="V5" s="13">
        <v>2.366</v>
      </c>
      <c r="W5" s="13">
        <v>2.366</v>
      </c>
      <c r="X5" s="48">
        <f>T5+V5</f>
        <v>7.494999999999999</v>
      </c>
      <c r="Y5" s="48">
        <f>Z5+AA5</f>
        <v>12.4775</v>
      </c>
      <c r="Z5" s="48">
        <v>1.4775</v>
      </c>
      <c r="AA5" s="48">
        <v>11</v>
      </c>
      <c r="AB5" s="48">
        <v>56.759</v>
      </c>
      <c r="AC5" s="48">
        <v>3.246</v>
      </c>
      <c r="AD5" s="48">
        <v>20.145</v>
      </c>
      <c r="AE5" s="48">
        <v>5.681</v>
      </c>
      <c r="AF5" s="48">
        <v>2.152</v>
      </c>
      <c r="AG5" s="48">
        <v>0.809</v>
      </c>
      <c r="AH5" s="48">
        <f>AD5+AF5</f>
        <v>22.297</v>
      </c>
      <c r="AI5" s="48">
        <f>AE5+AG5</f>
        <v>6.49</v>
      </c>
      <c r="AJ5" s="48">
        <v>240</v>
      </c>
      <c r="AK5" s="44">
        <f>AF5/R5</f>
        <v>0.12726197516262563</v>
      </c>
      <c r="AL5" s="53">
        <f>AH5/AB5</f>
        <v>0.392836378371712</v>
      </c>
      <c r="AM5" s="44">
        <f>AH5/AJ5</f>
        <v>0.09290416666666666</v>
      </c>
      <c r="AN5" s="44">
        <f aca="true" t="shared" si="0" ref="AN5:AN31">AJ5/J5</f>
        <v>1.5423966272927083</v>
      </c>
      <c r="AO5" s="42">
        <f aca="true" t="shared" si="1" ref="AO5:AO33">Q5*AN5</f>
        <v>61.462963200987126</v>
      </c>
      <c r="AP5" s="15">
        <v>380</v>
      </c>
      <c r="AQ5" s="16"/>
      <c r="AR5" s="16"/>
      <c r="AS5" s="16"/>
      <c r="AT5" s="9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</row>
    <row r="6" spans="1:256" s="17" customFormat="1" ht="12.75">
      <c r="A6" s="39">
        <v>2</v>
      </c>
      <c r="B6" s="40" t="s">
        <v>1</v>
      </c>
      <c r="C6" s="10">
        <v>0.31134314190792595</v>
      </c>
      <c r="D6" s="11">
        <v>105363</v>
      </c>
      <c r="E6" s="12">
        <v>2319.7</v>
      </c>
      <c r="F6" s="10">
        <v>20.99762695775985</v>
      </c>
      <c r="G6" s="10">
        <v>36.315729354975616</v>
      </c>
      <c r="H6" s="10">
        <v>3825.862087546681</v>
      </c>
      <c r="I6" s="10">
        <v>1777.4800244518083</v>
      </c>
      <c r="J6" s="48">
        <v>75.151</v>
      </c>
      <c r="K6" s="48">
        <v>6.461</v>
      </c>
      <c r="L6" s="14">
        <v>0.537</v>
      </c>
      <c r="M6" s="14">
        <v>0.537</v>
      </c>
      <c r="N6" s="14">
        <v>0.496</v>
      </c>
      <c r="O6" s="14">
        <v>0.496</v>
      </c>
      <c r="P6" s="13">
        <f aca="true" t="shared" si="2" ref="P6:P31">L6+N6</f>
        <v>1.033</v>
      </c>
      <c r="Q6" s="48">
        <v>1.033</v>
      </c>
      <c r="R6" s="48">
        <f aca="true" t="shared" si="3" ref="R6:R31">AB6-Q6</f>
        <v>1.4570000000000003</v>
      </c>
      <c r="S6" s="48">
        <v>1.033</v>
      </c>
      <c r="T6" s="13">
        <v>0.207</v>
      </c>
      <c r="U6" s="13">
        <v>0.207</v>
      </c>
      <c r="V6" s="13">
        <v>0.18</v>
      </c>
      <c r="W6" s="13">
        <v>0.18</v>
      </c>
      <c r="X6" s="48">
        <f aca="true" t="shared" si="4" ref="X6:X30">T6+V6</f>
        <v>0.387</v>
      </c>
      <c r="Y6" s="48">
        <f aca="true" t="shared" si="5" ref="Y6:Y30">Z6+AA6</f>
        <v>0.6889</v>
      </c>
      <c r="Z6" s="48">
        <v>0.6889</v>
      </c>
      <c r="AA6" s="48"/>
      <c r="AB6" s="48">
        <v>2.49</v>
      </c>
      <c r="AC6" s="48">
        <v>2.49</v>
      </c>
      <c r="AD6" s="48">
        <f>X6+Y6</f>
        <v>1.0758999999999999</v>
      </c>
      <c r="AE6" s="48">
        <v>1.076</v>
      </c>
      <c r="AF6" s="48">
        <v>0.1587</v>
      </c>
      <c r="AG6" s="48">
        <v>0.159</v>
      </c>
      <c r="AH6" s="48">
        <f aca="true" t="shared" si="6" ref="AH6:AH31">AD6+AF6</f>
        <v>1.2346</v>
      </c>
      <c r="AI6" s="48">
        <f aca="true" t="shared" si="7" ref="AI6:AI31">AE6+AG6</f>
        <v>1.235</v>
      </c>
      <c r="AJ6" s="48">
        <v>100</v>
      </c>
      <c r="AK6" s="44">
        <f>AF6/R6</f>
        <v>0.10892244337680163</v>
      </c>
      <c r="AL6" s="53">
        <f aca="true" t="shared" si="8" ref="AL6:AL31">AH6/AB6</f>
        <v>0.4958232931726907</v>
      </c>
      <c r="AM6" s="44">
        <f aca="true" t="shared" si="9" ref="AM6:AM31">AH6/AJ6</f>
        <v>0.012346</v>
      </c>
      <c r="AN6" s="44">
        <f t="shared" si="0"/>
        <v>1.330654282710809</v>
      </c>
      <c r="AO6" s="42">
        <f t="shared" si="1"/>
        <v>1.3745658740402655</v>
      </c>
      <c r="AP6" s="15">
        <v>130</v>
      </c>
      <c r="AQ6" s="16"/>
      <c r="AR6" s="16"/>
      <c r="AS6" s="16"/>
      <c r="AT6" s="9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38" ht="12.75">
      <c r="A7" s="39">
        <v>3</v>
      </c>
      <c r="B7" s="40" t="s">
        <v>2</v>
      </c>
      <c r="C7" s="10">
        <v>0.20008892841262785</v>
      </c>
      <c r="D7" s="11">
        <v>22511</v>
      </c>
      <c r="E7" s="12">
        <v>451.9</v>
      </c>
      <c r="F7" s="10">
        <v>19.773232547799022</v>
      </c>
      <c r="G7" s="10">
        <v>34.19811977436298</v>
      </c>
      <c r="H7" s="10">
        <v>769.1157137254233</v>
      </c>
      <c r="I7" s="10">
        <v>379.4544447073675</v>
      </c>
      <c r="J7" s="48">
        <v>5.559</v>
      </c>
      <c r="K7" s="48">
        <v>2.97</v>
      </c>
      <c r="L7" s="14">
        <v>0</v>
      </c>
      <c r="M7" s="14">
        <v>0</v>
      </c>
      <c r="N7" s="14">
        <v>0.284</v>
      </c>
      <c r="O7" s="14">
        <v>0.284</v>
      </c>
      <c r="P7" s="13">
        <f t="shared" si="2"/>
        <v>0.284</v>
      </c>
      <c r="Q7" s="48">
        <v>0.284</v>
      </c>
      <c r="R7" s="48">
        <f t="shared" si="3"/>
        <v>0</v>
      </c>
      <c r="S7" s="48">
        <v>0.284</v>
      </c>
      <c r="T7" s="13">
        <v>0.036</v>
      </c>
      <c r="U7" s="13">
        <v>0.036</v>
      </c>
      <c r="V7" s="13">
        <v>0.062</v>
      </c>
      <c r="W7" s="13">
        <v>0.062</v>
      </c>
      <c r="X7" s="48">
        <f t="shared" si="4"/>
        <v>0.098</v>
      </c>
      <c r="Y7" s="48">
        <f t="shared" si="5"/>
        <v>3.5433000000000003</v>
      </c>
      <c r="Z7" s="48">
        <v>0.6962</v>
      </c>
      <c r="AA7" s="48">
        <v>2.8471</v>
      </c>
      <c r="AB7" s="48">
        <v>0.284</v>
      </c>
      <c r="AC7" s="48">
        <v>0.284</v>
      </c>
      <c r="AD7" s="48">
        <v>2.455</v>
      </c>
      <c r="AE7" s="48">
        <v>0.794</v>
      </c>
      <c r="AF7" s="48">
        <v>0.1563</v>
      </c>
      <c r="AG7" s="48">
        <v>0.156</v>
      </c>
      <c r="AH7" s="48">
        <f t="shared" si="6"/>
        <v>2.6113</v>
      </c>
      <c r="AI7" s="48">
        <f t="shared" si="7"/>
        <v>0.9500000000000001</v>
      </c>
      <c r="AJ7" s="48">
        <v>10</v>
      </c>
      <c r="AK7" s="44" t="s">
        <v>59</v>
      </c>
      <c r="AL7" s="53">
        <f t="shared" si="8"/>
        <v>9.194718309859155</v>
      </c>
      <c r="AM7" s="44">
        <f t="shared" si="9"/>
        <v>0.26113</v>
      </c>
      <c r="AN7" s="44">
        <f t="shared" si="0"/>
        <v>1.7988846914912753</v>
      </c>
      <c r="AO7" s="42">
        <f t="shared" si="1"/>
        <v>0.5108832523835222</v>
      </c>
      <c r="AP7" s="15">
        <v>15</v>
      </c>
      <c r="AQ7" s="16"/>
      <c r="AR7" s="16"/>
      <c r="AS7" s="16"/>
      <c r="AT7" s="9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256" s="17" customFormat="1" ht="12.75">
      <c r="A8" s="39">
        <v>4</v>
      </c>
      <c r="B8" s="40" t="s">
        <v>3</v>
      </c>
      <c r="C8" s="10">
        <v>0.10452961672473866</v>
      </c>
      <c r="D8" s="11">
        <v>5534</v>
      </c>
      <c r="E8" s="12">
        <v>205.6</v>
      </c>
      <c r="F8" s="10">
        <v>35.41811846689895</v>
      </c>
      <c r="G8" s="10">
        <v>61.25619847870606</v>
      </c>
      <c r="H8" s="10">
        <v>351.6105792677728</v>
      </c>
      <c r="I8" s="10">
        <v>96.84608771099555</v>
      </c>
      <c r="J8" s="48">
        <v>2.022</v>
      </c>
      <c r="K8" s="48">
        <v>2.022</v>
      </c>
      <c r="L8" s="14">
        <v>0</v>
      </c>
      <c r="M8" s="14">
        <v>0</v>
      </c>
      <c r="N8" s="14">
        <v>0</v>
      </c>
      <c r="O8" s="14">
        <v>0</v>
      </c>
      <c r="P8" s="13">
        <f t="shared" si="2"/>
        <v>0</v>
      </c>
      <c r="Q8" s="48">
        <v>0</v>
      </c>
      <c r="R8" s="48">
        <f t="shared" si="3"/>
        <v>0</v>
      </c>
      <c r="S8" s="48">
        <v>0</v>
      </c>
      <c r="T8" s="13">
        <v>0</v>
      </c>
      <c r="U8" s="13">
        <v>0</v>
      </c>
      <c r="V8" s="13">
        <v>0</v>
      </c>
      <c r="W8" s="13">
        <v>0</v>
      </c>
      <c r="X8" s="48">
        <f t="shared" si="4"/>
        <v>0</v>
      </c>
      <c r="Y8" s="48">
        <f t="shared" si="5"/>
        <v>0.758</v>
      </c>
      <c r="Z8" s="48">
        <v>0.758</v>
      </c>
      <c r="AA8" s="48"/>
      <c r="AB8" s="48">
        <v>0</v>
      </c>
      <c r="AC8" s="48">
        <v>0</v>
      </c>
      <c r="AD8" s="48">
        <v>0.076</v>
      </c>
      <c r="AE8" s="48">
        <v>0.076</v>
      </c>
      <c r="AF8" s="48">
        <v>0.0942</v>
      </c>
      <c r="AG8" s="48">
        <v>0.094</v>
      </c>
      <c r="AH8" s="48">
        <f t="shared" si="6"/>
        <v>0.17020000000000002</v>
      </c>
      <c r="AI8" s="48">
        <f t="shared" si="7"/>
        <v>0.16999999999999998</v>
      </c>
      <c r="AJ8" s="48">
        <v>2.1</v>
      </c>
      <c r="AK8" s="44" t="s">
        <v>59</v>
      </c>
      <c r="AL8" s="53" t="s">
        <v>59</v>
      </c>
      <c r="AM8" s="44">
        <f t="shared" si="9"/>
        <v>0.08104761904761905</v>
      </c>
      <c r="AN8" s="44">
        <f t="shared" si="0"/>
        <v>1.0385756676557865</v>
      </c>
      <c r="AO8" s="42">
        <f t="shared" si="1"/>
        <v>0</v>
      </c>
      <c r="AP8" s="15">
        <v>3</v>
      </c>
      <c r="AQ8" s="16"/>
      <c r="AR8" s="16"/>
      <c r="AS8" s="16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38" ht="12.75">
      <c r="A9" s="39">
        <v>5</v>
      </c>
      <c r="B9" s="40" t="s">
        <v>19</v>
      </c>
      <c r="C9" s="10">
        <v>0.46855059252506837</v>
      </c>
      <c r="D9" s="11">
        <v>55513</v>
      </c>
      <c r="E9" s="12">
        <v>1098.8</v>
      </c>
      <c r="F9" s="10">
        <v>19.13582497721057</v>
      </c>
      <c r="G9" s="10">
        <v>33.09571325628984</v>
      </c>
      <c r="H9" s="10">
        <v>1815.2998721074978</v>
      </c>
      <c r="I9" s="10">
        <v>925.436918283642</v>
      </c>
      <c r="J9" s="48">
        <v>36.213</v>
      </c>
      <c r="K9" s="48">
        <v>23.082</v>
      </c>
      <c r="L9" s="14">
        <v>1.044</v>
      </c>
      <c r="M9" s="14">
        <v>1.044</v>
      </c>
      <c r="N9" s="14">
        <v>0.977</v>
      </c>
      <c r="O9" s="14">
        <v>0.977</v>
      </c>
      <c r="P9" s="13">
        <f t="shared" si="2"/>
        <v>2.021</v>
      </c>
      <c r="Q9" s="48">
        <v>2.959</v>
      </c>
      <c r="R9" s="48">
        <f t="shared" si="3"/>
        <v>1.459</v>
      </c>
      <c r="S9" s="48">
        <v>2.959</v>
      </c>
      <c r="T9" s="13">
        <v>1.375</v>
      </c>
      <c r="U9" s="13">
        <v>1.375</v>
      </c>
      <c r="V9" s="13">
        <v>2.488</v>
      </c>
      <c r="W9" s="13">
        <v>2.488</v>
      </c>
      <c r="X9" s="48">
        <f t="shared" si="4"/>
        <v>3.863</v>
      </c>
      <c r="Y9" s="48">
        <f t="shared" si="5"/>
        <v>4.1344</v>
      </c>
      <c r="Z9" s="48">
        <v>4.1344</v>
      </c>
      <c r="AA9" s="48"/>
      <c r="AB9" s="48">
        <v>4.418</v>
      </c>
      <c r="AC9" s="48">
        <v>4.418</v>
      </c>
      <c r="AD9" s="48">
        <f>X9+Y9</f>
        <v>7.997400000000001</v>
      </c>
      <c r="AE9" s="48">
        <v>7.997</v>
      </c>
      <c r="AF9" s="48">
        <v>3.4417</v>
      </c>
      <c r="AG9" s="48">
        <v>3.442</v>
      </c>
      <c r="AH9" s="48">
        <f t="shared" si="6"/>
        <v>11.4391</v>
      </c>
      <c r="AI9" s="48">
        <f t="shared" si="7"/>
        <v>11.439</v>
      </c>
      <c r="AJ9" s="48">
        <v>40</v>
      </c>
      <c r="AK9" s="44">
        <f>AF9/R9</f>
        <v>2.358944482522275</v>
      </c>
      <c r="AL9" s="53">
        <f t="shared" si="8"/>
        <v>2.5892032593933907</v>
      </c>
      <c r="AM9" s="44">
        <f t="shared" si="9"/>
        <v>0.2859775</v>
      </c>
      <c r="AN9" s="44">
        <f t="shared" si="0"/>
        <v>1.1045757048573717</v>
      </c>
      <c r="AO9" s="42">
        <f t="shared" si="1"/>
        <v>3.268439510672963</v>
      </c>
      <c r="AP9" s="15">
        <v>45</v>
      </c>
      <c r="AQ9" s="16"/>
      <c r="AR9" s="16"/>
      <c r="AS9" s="16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256" s="17" customFormat="1" ht="12.75">
      <c r="A10" s="39">
        <v>6</v>
      </c>
      <c r="B10" s="40" t="s">
        <v>4</v>
      </c>
      <c r="C10" s="10">
        <v>0.4394141145139813</v>
      </c>
      <c r="D10" s="11">
        <v>59838</v>
      </c>
      <c r="E10" s="12">
        <v>1409.2</v>
      </c>
      <c r="F10" s="10">
        <v>22.178761651131826</v>
      </c>
      <c r="G10" s="10">
        <v>38.35852056859974</v>
      </c>
      <c r="H10" s="10">
        <v>2304.579915761472</v>
      </c>
      <c r="I10" s="10">
        <v>1013.6782142293748</v>
      </c>
      <c r="J10" s="48">
        <v>34.535</v>
      </c>
      <c r="K10" s="48">
        <v>33.278</v>
      </c>
      <c r="L10" s="14">
        <v>1.115</v>
      </c>
      <c r="M10" s="14">
        <v>1.115</v>
      </c>
      <c r="N10" s="14">
        <v>1.602</v>
      </c>
      <c r="O10" s="14">
        <v>1.602</v>
      </c>
      <c r="P10" s="13">
        <f t="shared" si="2"/>
        <v>2.717</v>
      </c>
      <c r="Q10" s="48">
        <v>4.028</v>
      </c>
      <c r="R10" s="48">
        <f t="shared" si="3"/>
        <v>1.3250000000000002</v>
      </c>
      <c r="S10" s="48">
        <v>4.028</v>
      </c>
      <c r="T10" s="13">
        <v>0.41</v>
      </c>
      <c r="U10" s="13">
        <v>0.41</v>
      </c>
      <c r="V10" s="13">
        <v>0.965</v>
      </c>
      <c r="W10" s="13">
        <v>0.965</v>
      </c>
      <c r="X10" s="48">
        <f t="shared" si="4"/>
        <v>1.375</v>
      </c>
      <c r="Y10" s="48">
        <f t="shared" si="5"/>
        <v>4.1023</v>
      </c>
      <c r="Z10" s="48">
        <v>4.1023</v>
      </c>
      <c r="AA10" s="48"/>
      <c r="AB10" s="48">
        <v>5.353</v>
      </c>
      <c r="AC10" s="48">
        <v>5.353</v>
      </c>
      <c r="AD10" s="48">
        <f>X10+Y10</f>
        <v>5.4773</v>
      </c>
      <c r="AE10" s="48">
        <v>5.477</v>
      </c>
      <c r="AF10" s="48">
        <v>2.229</v>
      </c>
      <c r="AG10" s="48">
        <v>2.229</v>
      </c>
      <c r="AH10" s="48">
        <f t="shared" si="6"/>
        <v>7.7063</v>
      </c>
      <c r="AI10" s="48">
        <f t="shared" si="7"/>
        <v>7.706</v>
      </c>
      <c r="AJ10" s="48">
        <v>35</v>
      </c>
      <c r="AK10" s="44">
        <f>AF10/R10</f>
        <v>1.682264150943396</v>
      </c>
      <c r="AL10" s="53">
        <f t="shared" si="8"/>
        <v>1.439622641509434</v>
      </c>
      <c r="AM10" s="44">
        <f t="shared" si="9"/>
        <v>0.22018</v>
      </c>
      <c r="AN10" s="44">
        <f t="shared" si="0"/>
        <v>1.0134646011292892</v>
      </c>
      <c r="AO10" s="42">
        <f t="shared" si="1"/>
        <v>4.082235413348776</v>
      </c>
      <c r="AP10" s="15">
        <v>40</v>
      </c>
      <c r="AQ10" s="16"/>
      <c r="AR10" s="16"/>
      <c r="AS10" s="16"/>
      <c r="AT10" s="9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38" ht="12.75">
      <c r="A11" s="39">
        <v>7</v>
      </c>
      <c r="B11" s="40" t="s">
        <v>5</v>
      </c>
      <c r="C11" s="10">
        <v>0.09032258064516129</v>
      </c>
      <c r="D11" s="11">
        <v>15391</v>
      </c>
      <c r="E11" s="12">
        <v>395</v>
      </c>
      <c r="F11" s="10">
        <v>25.225806451612904</v>
      </c>
      <c r="G11" s="10">
        <v>43.628432951049355</v>
      </c>
      <c r="H11" s="10">
        <v>676.240710741265</v>
      </c>
      <c r="I11" s="10">
        <v>261.5181811011203</v>
      </c>
      <c r="J11" s="48">
        <v>2.859</v>
      </c>
      <c r="K11" s="48">
        <v>2.187</v>
      </c>
      <c r="L11" s="14">
        <v>0.113</v>
      </c>
      <c r="M11" s="14">
        <v>0.113</v>
      </c>
      <c r="N11" s="14">
        <v>0.083</v>
      </c>
      <c r="O11" s="14">
        <v>0.083</v>
      </c>
      <c r="P11" s="13">
        <f t="shared" si="2"/>
        <v>0.196</v>
      </c>
      <c r="Q11" s="48">
        <v>0.334</v>
      </c>
      <c r="R11" s="48">
        <f t="shared" si="3"/>
        <v>0.03999999999999998</v>
      </c>
      <c r="S11" s="48">
        <v>0.334</v>
      </c>
      <c r="T11" s="13">
        <v>0.364</v>
      </c>
      <c r="U11" s="13">
        <v>0.364</v>
      </c>
      <c r="V11" s="13">
        <v>0.806</v>
      </c>
      <c r="W11" s="13">
        <v>0.134</v>
      </c>
      <c r="X11" s="48">
        <f t="shared" si="4"/>
        <v>1.17</v>
      </c>
      <c r="Y11" s="48">
        <f t="shared" si="5"/>
        <v>0</v>
      </c>
      <c r="Z11" s="48">
        <v>0</v>
      </c>
      <c r="AA11" s="48"/>
      <c r="AB11" s="48">
        <v>0.374</v>
      </c>
      <c r="AC11" s="48">
        <v>0.374</v>
      </c>
      <c r="AD11" s="48">
        <f>X11+Y11</f>
        <v>1.17</v>
      </c>
      <c r="AE11" s="48">
        <v>0.498</v>
      </c>
      <c r="AF11" s="48">
        <v>0.0196</v>
      </c>
      <c r="AG11" s="48">
        <v>0.02</v>
      </c>
      <c r="AH11" s="48">
        <f t="shared" si="6"/>
        <v>1.1896</v>
      </c>
      <c r="AI11" s="48">
        <f t="shared" si="7"/>
        <v>0.518</v>
      </c>
      <c r="AJ11" s="48">
        <v>7</v>
      </c>
      <c r="AK11" s="44">
        <f>AF11/R11</f>
        <v>0.4900000000000002</v>
      </c>
      <c r="AL11" s="53">
        <f t="shared" si="8"/>
        <v>3.180748663101604</v>
      </c>
      <c r="AM11" s="44">
        <f t="shared" si="9"/>
        <v>0.16994285714285715</v>
      </c>
      <c r="AN11" s="44">
        <f t="shared" si="0"/>
        <v>2.448408534452606</v>
      </c>
      <c r="AO11" s="42">
        <f t="shared" si="1"/>
        <v>0.8177684505071704</v>
      </c>
      <c r="AP11" s="15">
        <v>10</v>
      </c>
      <c r="AQ11" s="16"/>
      <c r="AR11" s="16"/>
      <c r="AS11" s="16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256" s="17" customFormat="1" ht="12.75">
      <c r="A12" s="39">
        <v>8</v>
      </c>
      <c r="B12" s="40" t="s">
        <v>6</v>
      </c>
      <c r="C12" s="10">
        <v>0.1813236627379873</v>
      </c>
      <c r="D12" s="11">
        <v>10926</v>
      </c>
      <c r="E12" s="12">
        <v>339.7</v>
      </c>
      <c r="F12" s="10">
        <v>30.308250226654582</v>
      </c>
      <c r="G12" s="10">
        <v>52.41860019078516</v>
      </c>
      <c r="H12" s="10">
        <v>578.1771601043603</v>
      </c>
      <c r="I12" s="10">
        <v>186.09971209970047</v>
      </c>
      <c r="J12" s="48">
        <v>2.942</v>
      </c>
      <c r="K12" s="48">
        <v>2.544</v>
      </c>
      <c r="L12" s="14">
        <v>0.187</v>
      </c>
      <c r="M12" s="14">
        <v>0.187</v>
      </c>
      <c r="N12" s="14">
        <v>0</v>
      </c>
      <c r="O12" s="14">
        <v>0</v>
      </c>
      <c r="P12" s="13">
        <f t="shared" si="2"/>
        <v>0.187</v>
      </c>
      <c r="Q12" s="48">
        <v>0.47</v>
      </c>
      <c r="R12" s="48">
        <f t="shared" si="3"/>
        <v>0</v>
      </c>
      <c r="S12" s="48">
        <v>0.47</v>
      </c>
      <c r="T12" s="13">
        <v>0</v>
      </c>
      <c r="U12" s="13">
        <v>0</v>
      </c>
      <c r="V12" s="13">
        <v>0.121</v>
      </c>
      <c r="W12" s="13">
        <v>0.121</v>
      </c>
      <c r="X12" s="48">
        <f t="shared" si="4"/>
        <v>0.121</v>
      </c>
      <c r="Y12" s="48">
        <f t="shared" si="5"/>
        <v>0.174</v>
      </c>
      <c r="Z12" s="48">
        <v>0.174</v>
      </c>
      <c r="AA12" s="48"/>
      <c r="AB12" s="48">
        <v>0.47</v>
      </c>
      <c r="AC12" s="48">
        <v>0.47</v>
      </c>
      <c r="AD12" s="48">
        <f>X12+Y12</f>
        <v>0.295</v>
      </c>
      <c r="AE12" s="48">
        <v>0.295</v>
      </c>
      <c r="AF12" s="48">
        <v>0</v>
      </c>
      <c r="AG12" s="48">
        <v>0</v>
      </c>
      <c r="AH12" s="48">
        <f t="shared" si="6"/>
        <v>0.295</v>
      </c>
      <c r="AI12" s="48">
        <f t="shared" si="7"/>
        <v>0.295</v>
      </c>
      <c r="AJ12" s="48">
        <v>5</v>
      </c>
      <c r="AK12" s="44" t="s">
        <v>59</v>
      </c>
      <c r="AL12" s="53">
        <f t="shared" si="8"/>
        <v>0.6276595744680851</v>
      </c>
      <c r="AM12" s="44">
        <f t="shared" si="9"/>
        <v>0.059</v>
      </c>
      <c r="AN12" s="44">
        <f t="shared" si="0"/>
        <v>1.699524133242692</v>
      </c>
      <c r="AO12" s="42">
        <f t="shared" si="1"/>
        <v>0.7987763426240652</v>
      </c>
      <c r="AP12" s="15">
        <v>7</v>
      </c>
      <c r="AQ12" s="16"/>
      <c r="AR12" s="16"/>
      <c r="AS12" s="16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138" ht="12.75">
      <c r="A13" s="39">
        <v>9</v>
      </c>
      <c r="B13" s="40" t="s">
        <v>7</v>
      </c>
      <c r="C13" s="10">
        <v>0.44040315512708156</v>
      </c>
      <c r="D13" s="11">
        <v>45549</v>
      </c>
      <c r="E13" s="12">
        <v>1115.5</v>
      </c>
      <c r="F13" s="10">
        <v>23.442156003505698</v>
      </c>
      <c r="G13" s="10">
        <v>40.54358116910052</v>
      </c>
      <c r="H13" s="10">
        <v>1850.4090445577478</v>
      </c>
      <c r="I13" s="10">
        <v>770.0445022874279</v>
      </c>
      <c r="J13" s="48">
        <v>31.53</v>
      </c>
      <c r="K13" s="48">
        <v>26.54</v>
      </c>
      <c r="L13" s="14">
        <v>0.192</v>
      </c>
      <c r="M13" s="14">
        <v>0.192</v>
      </c>
      <c r="N13" s="14">
        <v>0</v>
      </c>
      <c r="O13" s="14">
        <v>0</v>
      </c>
      <c r="P13" s="13">
        <f t="shared" si="2"/>
        <v>0.192</v>
      </c>
      <c r="Q13" s="48">
        <v>0.192</v>
      </c>
      <c r="R13" s="48">
        <f t="shared" si="3"/>
        <v>0.192</v>
      </c>
      <c r="S13" s="48">
        <v>0.192</v>
      </c>
      <c r="T13" s="13">
        <v>1.716</v>
      </c>
      <c r="U13" s="13">
        <v>1.716</v>
      </c>
      <c r="V13" s="13">
        <v>1.017</v>
      </c>
      <c r="W13" s="13">
        <v>1.017</v>
      </c>
      <c r="X13" s="48">
        <f t="shared" si="4"/>
        <v>2.7329999999999997</v>
      </c>
      <c r="Y13" s="48">
        <f t="shared" si="5"/>
        <v>4.7832</v>
      </c>
      <c r="Z13" s="48">
        <v>4.7832</v>
      </c>
      <c r="AA13" s="48"/>
      <c r="AB13" s="48">
        <v>0.384</v>
      </c>
      <c r="AC13" s="48">
        <v>0.384</v>
      </c>
      <c r="AD13" s="48">
        <v>7.517</v>
      </c>
      <c r="AE13" s="48">
        <v>7.517</v>
      </c>
      <c r="AF13" s="48">
        <v>3.655</v>
      </c>
      <c r="AG13" s="48">
        <v>3.655</v>
      </c>
      <c r="AH13" s="48">
        <f t="shared" si="6"/>
        <v>11.172</v>
      </c>
      <c r="AI13" s="48">
        <f t="shared" si="7"/>
        <v>11.172</v>
      </c>
      <c r="AJ13" s="48">
        <v>40</v>
      </c>
      <c r="AK13" s="44">
        <f>AF13/R13</f>
        <v>19.036458333333332</v>
      </c>
      <c r="AL13" s="53">
        <f t="shared" si="8"/>
        <v>29.09375</v>
      </c>
      <c r="AM13" s="44">
        <f t="shared" si="9"/>
        <v>0.2793</v>
      </c>
      <c r="AN13" s="44">
        <f t="shared" si="0"/>
        <v>1.2686330478908976</v>
      </c>
      <c r="AO13" s="42">
        <f t="shared" si="1"/>
        <v>0.24357754519505234</v>
      </c>
      <c r="AP13" s="15">
        <v>45</v>
      </c>
      <c r="AQ13" s="16"/>
      <c r="AR13" s="16"/>
      <c r="AS13" s="16"/>
      <c r="AT13" s="9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256" s="17" customFormat="1" ht="12.75">
      <c r="A14" s="39">
        <v>10</v>
      </c>
      <c r="B14" s="40" t="s">
        <v>8</v>
      </c>
      <c r="C14" s="10">
        <v>0.23160762942779292</v>
      </c>
      <c r="D14" s="11">
        <v>7201</v>
      </c>
      <c r="E14" s="12">
        <v>243.5</v>
      </c>
      <c r="F14" s="10">
        <v>32.42506811989101</v>
      </c>
      <c r="G14" s="10">
        <v>56.07967036119956</v>
      </c>
      <c r="H14" s="10">
        <v>411.62478045120474</v>
      </c>
      <c r="I14" s="10">
        <v>123.84151285691765</v>
      </c>
      <c r="J14" s="48">
        <v>2.735</v>
      </c>
      <c r="K14" s="48">
        <v>2.69</v>
      </c>
      <c r="L14" s="14">
        <v>0</v>
      </c>
      <c r="M14" s="14">
        <v>0</v>
      </c>
      <c r="N14" s="14">
        <v>0</v>
      </c>
      <c r="O14" s="14">
        <v>0</v>
      </c>
      <c r="P14" s="13">
        <f t="shared" si="2"/>
        <v>0</v>
      </c>
      <c r="Q14" s="48">
        <v>0.093</v>
      </c>
      <c r="R14" s="48">
        <f t="shared" si="3"/>
        <v>0</v>
      </c>
      <c r="S14" s="48">
        <v>0.048</v>
      </c>
      <c r="T14" s="13">
        <v>0</v>
      </c>
      <c r="U14" s="13">
        <v>0</v>
      </c>
      <c r="V14" s="13">
        <v>0.166</v>
      </c>
      <c r="W14" s="13">
        <v>0.166</v>
      </c>
      <c r="X14" s="48">
        <f t="shared" si="4"/>
        <v>0.166</v>
      </c>
      <c r="Y14" s="48">
        <f t="shared" si="5"/>
        <v>0.3146</v>
      </c>
      <c r="Z14" s="48">
        <v>0.3146</v>
      </c>
      <c r="AA14" s="48"/>
      <c r="AB14" s="48">
        <v>0.093</v>
      </c>
      <c r="AC14" s="48">
        <v>0.048</v>
      </c>
      <c r="AD14" s="48">
        <f aca="true" t="shared" si="10" ref="AD14:AD19">X14+Y14</f>
        <v>0.4806</v>
      </c>
      <c r="AE14" s="48">
        <v>0.481</v>
      </c>
      <c r="AF14" s="48">
        <v>0.4494</v>
      </c>
      <c r="AG14" s="48">
        <v>0.449</v>
      </c>
      <c r="AH14" s="48">
        <f t="shared" si="6"/>
        <v>0.93</v>
      </c>
      <c r="AI14" s="48">
        <f t="shared" si="7"/>
        <v>0.9299999999999999</v>
      </c>
      <c r="AJ14" s="48">
        <v>3</v>
      </c>
      <c r="AK14" s="44" t="s">
        <v>59</v>
      </c>
      <c r="AL14" s="53">
        <f t="shared" si="8"/>
        <v>10</v>
      </c>
      <c r="AM14" s="44">
        <f t="shared" si="9"/>
        <v>0.31</v>
      </c>
      <c r="AN14" s="44">
        <f t="shared" si="0"/>
        <v>1.096892138939671</v>
      </c>
      <c r="AO14" s="42">
        <f t="shared" si="1"/>
        <v>0.1020109689213894</v>
      </c>
      <c r="AP14" s="15">
        <v>5</v>
      </c>
      <c r="AQ14" s="16"/>
      <c r="AR14" s="16"/>
      <c r="AS14" s="16"/>
      <c r="AT14" s="9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38" ht="12.75">
      <c r="A15" s="39">
        <v>11</v>
      </c>
      <c r="B15" s="40" t="s">
        <v>25</v>
      </c>
      <c r="C15" s="10">
        <v>0.0831647561249719</v>
      </c>
      <c r="D15" s="11">
        <v>44095</v>
      </c>
      <c r="E15" s="12">
        <v>1068.5</v>
      </c>
      <c r="F15" s="10">
        <v>28.028770510227016</v>
      </c>
      <c r="G15" s="10">
        <v>48.47620381340083</v>
      </c>
      <c r="H15" s="10">
        <v>2156.706307658203</v>
      </c>
      <c r="I15" s="10">
        <v>750.6415404637964</v>
      </c>
      <c r="J15" s="48">
        <v>6.368</v>
      </c>
      <c r="K15" s="48">
        <v>3.351</v>
      </c>
      <c r="L15" s="14">
        <v>0</v>
      </c>
      <c r="M15" s="14">
        <v>0</v>
      </c>
      <c r="N15" s="14">
        <v>0</v>
      </c>
      <c r="O15" s="14">
        <v>0</v>
      </c>
      <c r="P15" s="13">
        <f t="shared" si="2"/>
        <v>0</v>
      </c>
      <c r="Q15" s="48">
        <v>0</v>
      </c>
      <c r="R15" s="48">
        <f t="shared" si="3"/>
        <v>0.394</v>
      </c>
      <c r="S15" s="48">
        <v>0</v>
      </c>
      <c r="T15" s="13">
        <v>0.301</v>
      </c>
      <c r="U15" s="13">
        <v>0.301</v>
      </c>
      <c r="V15" s="13">
        <v>0.476</v>
      </c>
      <c r="W15" s="13">
        <v>0.476</v>
      </c>
      <c r="X15" s="48">
        <f t="shared" si="4"/>
        <v>0.7769999999999999</v>
      </c>
      <c r="Y15" s="48">
        <f t="shared" si="5"/>
        <v>0.1872</v>
      </c>
      <c r="Z15" s="48">
        <v>0.1872</v>
      </c>
      <c r="AA15" s="48"/>
      <c r="AB15" s="48">
        <v>0.394</v>
      </c>
      <c r="AC15" s="48">
        <v>0.394</v>
      </c>
      <c r="AD15" s="48">
        <f t="shared" si="10"/>
        <v>0.9642</v>
      </c>
      <c r="AE15" s="48">
        <v>0.964</v>
      </c>
      <c r="AF15" s="48">
        <v>0.31</v>
      </c>
      <c r="AG15" s="48">
        <v>0.31</v>
      </c>
      <c r="AH15" s="48">
        <f t="shared" si="6"/>
        <v>1.2742</v>
      </c>
      <c r="AI15" s="48">
        <f t="shared" si="7"/>
        <v>1.274</v>
      </c>
      <c r="AJ15" s="48">
        <v>18</v>
      </c>
      <c r="AK15" s="44">
        <f>AF15/R15</f>
        <v>0.7868020304568527</v>
      </c>
      <c r="AL15" s="53">
        <f t="shared" si="8"/>
        <v>3.234010152284264</v>
      </c>
      <c r="AM15" s="44">
        <f t="shared" si="9"/>
        <v>0.07078888888888889</v>
      </c>
      <c r="AN15" s="44">
        <f t="shared" si="0"/>
        <v>2.8266331658291457</v>
      </c>
      <c r="AO15" s="42">
        <f t="shared" si="1"/>
        <v>0</v>
      </c>
      <c r="AP15" s="15">
        <v>22</v>
      </c>
      <c r="AQ15" s="16"/>
      <c r="AR15" s="16"/>
      <c r="AS15" s="16"/>
      <c r="AT15" s="9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</row>
    <row r="16" spans="1:256" s="17" customFormat="1" ht="12.75">
      <c r="A16" s="39">
        <v>12</v>
      </c>
      <c r="B16" s="40" t="s">
        <v>9</v>
      </c>
      <c r="C16" s="10">
        <v>0.013032348149872005</v>
      </c>
      <c r="D16" s="11">
        <v>42398</v>
      </c>
      <c r="E16" s="12">
        <v>979.7</v>
      </c>
      <c r="F16" s="10">
        <v>22.625087270188505</v>
      </c>
      <c r="G16" s="10">
        <v>39.13044781630543</v>
      </c>
      <c r="H16" s="10">
        <v>1681.4353426666441</v>
      </c>
      <c r="I16" s="10">
        <v>724.9958865751704</v>
      </c>
      <c r="J16" s="48">
        <v>3.796</v>
      </c>
      <c r="K16" s="48">
        <v>3.796</v>
      </c>
      <c r="L16" s="14">
        <v>0</v>
      </c>
      <c r="M16" s="14">
        <v>0</v>
      </c>
      <c r="N16" s="14">
        <v>0.37</v>
      </c>
      <c r="O16" s="14">
        <v>0.37</v>
      </c>
      <c r="P16" s="13">
        <f t="shared" si="2"/>
        <v>0.37</v>
      </c>
      <c r="Q16" s="48">
        <v>0.37</v>
      </c>
      <c r="R16" s="48">
        <f t="shared" si="3"/>
        <v>0</v>
      </c>
      <c r="S16" s="48">
        <v>0.37</v>
      </c>
      <c r="T16" s="13">
        <v>0.099</v>
      </c>
      <c r="U16" s="13">
        <v>0.099</v>
      </c>
      <c r="V16" s="13">
        <v>0</v>
      </c>
      <c r="W16" s="13">
        <v>0</v>
      </c>
      <c r="X16" s="48">
        <f t="shared" si="4"/>
        <v>0.099</v>
      </c>
      <c r="Y16" s="48">
        <f t="shared" si="5"/>
        <v>0.1464</v>
      </c>
      <c r="Z16" s="48">
        <v>0.1464</v>
      </c>
      <c r="AA16" s="48"/>
      <c r="AB16" s="48">
        <v>0.37</v>
      </c>
      <c r="AC16" s="48">
        <v>0.37</v>
      </c>
      <c r="AD16" s="48">
        <f t="shared" si="10"/>
        <v>0.2454</v>
      </c>
      <c r="AE16" s="48">
        <v>0.245</v>
      </c>
      <c r="AF16" s="48">
        <v>0.298</v>
      </c>
      <c r="AG16" s="48">
        <v>0.298</v>
      </c>
      <c r="AH16" s="48">
        <f t="shared" si="6"/>
        <v>0.5434</v>
      </c>
      <c r="AI16" s="48">
        <f t="shared" si="7"/>
        <v>0.5429999999999999</v>
      </c>
      <c r="AJ16" s="48">
        <v>12</v>
      </c>
      <c r="AK16" s="44" t="s">
        <v>59</v>
      </c>
      <c r="AL16" s="53">
        <f t="shared" si="8"/>
        <v>1.4686486486486487</v>
      </c>
      <c r="AM16" s="44">
        <f t="shared" si="9"/>
        <v>0.045283333333333335</v>
      </c>
      <c r="AN16" s="44">
        <f t="shared" si="0"/>
        <v>3.161222339304531</v>
      </c>
      <c r="AO16" s="42">
        <f t="shared" si="1"/>
        <v>1.1696522655426764</v>
      </c>
      <c r="AP16" s="15">
        <v>18</v>
      </c>
      <c r="AQ16" s="16"/>
      <c r="AR16" s="16"/>
      <c r="AS16" s="16"/>
      <c r="AT16" s="9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138" ht="12.75">
      <c r="A17" s="39">
        <v>13</v>
      </c>
      <c r="B17" s="40" t="s">
        <v>10</v>
      </c>
      <c r="C17" s="10">
        <v>0.09090909090909091</v>
      </c>
      <c r="D17" s="11">
        <v>8557</v>
      </c>
      <c r="E17" s="12">
        <v>305.9</v>
      </c>
      <c r="F17" s="10">
        <v>34.76136363636363</v>
      </c>
      <c r="G17" s="10">
        <v>60.12033056723812</v>
      </c>
      <c r="H17" s="10">
        <v>529.0589089916955</v>
      </c>
      <c r="I17" s="10">
        <v>148.47483830257158</v>
      </c>
      <c r="J17" s="48">
        <v>0.862</v>
      </c>
      <c r="K17" s="48">
        <v>0.862</v>
      </c>
      <c r="L17" s="14">
        <v>0</v>
      </c>
      <c r="M17" s="14">
        <v>0</v>
      </c>
      <c r="N17" s="14">
        <v>0</v>
      </c>
      <c r="O17" s="14">
        <v>0</v>
      </c>
      <c r="P17" s="13">
        <f t="shared" si="2"/>
        <v>0</v>
      </c>
      <c r="Q17" s="48">
        <v>0.027</v>
      </c>
      <c r="R17" s="48">
        <f t="shared" si="3"/>
        <v>0.16</v>
      </c>
      <c r="S17" s="48">
        <v>0.027</v>
      </c>
      <c r="T17" s="13">
        <v>0</v>
      </c>
      <c r="U17" s="13">
        <v>0</v>
      </c>
      <c r="V17" s="13">
        <v>0</v>
      </c>
      <c r="W17" s="13">
        <v>0</v>
      </c>
      <c r="X17" s="48">
        <f t="shared" si="4"/>
        <v>0</v>
      </c>
      <c r="Y17" s="48">
        <f t="shared" si="5"/>
        <v>0.1244</v>
      </c>
      <c r="Z17" s="48">
        <v>0.1244</v>
      </c>
      <c r="AA17" s="48"/>
      <c r="AB17" s="48">
        <v>0.187</v>
      </c>
      <c r="AC17" s="48">
        <v>0.187</v>
      </c>
      <c r="AD17" s="48">
        <f t="shared" si="10"/>
        <v>0.1244</v>
      </c>
      <c r="AE17" s="48">
        <v>0.124</v>
      </c>
      <c r="AF17" s="48">
        <v>0.0963</v>
      </c>
      <c r="AG17" s="48">
        <v>0.096</v>
      </c>
      <c r="AH17" s="48">
        <f t="shared" si="6"/>
        <v>0.2207</v>
      </c>
      <c r="AI17" s="48">
        <f t="shared" si="7"/>
        <v>0.22</v>
      </c>
      <c r="AJ17" s="48">
        <v>2.2</v>
      </c>
      <c r="AK17" s="44">
        <f>AF17/R17</f>
        <v>0.6018749999999999</v>
      </c>
      <c r="AL17" s="53">
        <f t="shared" si="8"/>
        <v>1.1802139037433155</v>
      </c>
      <c r="AM17" s="44">
        <f t="shared" si="9"/>
        <v>0.10031818181818182</v>
      </c>
      <c r="AN17" s="44">
        <f t="shared" si="0"/>
        <v>2.552204176334107</v>
      </c>
      <c r="AO17" s="42">
        <f t="shared" si="1"/>
        <v>0.06890951276102089</v>
      </c>
      <c r="AP17" s="15">
        <v>3</v>
      </c>
      <c r="AQ17" s="16"/>
      <c r="AR17" s="16"/>
      <c r="AS17" s="16"/>
      <c r="AT17" s="9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</row>
    <row r="18" spans="1:256" s="17" customFormat="1" ht="12.75">
      <c r="A18" s="39">
        <v>14</v>
      </c>
      <c r="B18" s="40" t="s">
        <v>11</v>
      </c>
      <c r="C18" s="10">
        <v>0.03045464433326082</v>
      </c>
      <c r="D18" s="11">
        <v>46045</v>
      </c>
      <c r="E18" s="12">
        <v>1002.7</v>
      </c>
      <c r="F18" s="10">
        <v>21.812051337829022</v>
      </c>
      <c r="G18" s="10">
        <v>37.7242892568247</v>
      </c>
      <c r="H18" s="10">
        <v>1734.1855771362314</v>
      </c>
      <c r="I18" s="10">
        <v>775.6123087237743</v>
      </c>
      <c r="J18" s="48">
        <v>7.071</v>
      </c>
      <c r="K18" s="48">
        <v>5.284</v>
      </c>
      <c r="L18" s="14">
        <v>0</v>
      </c>
      <c r="M18" s="14">
        <v>0</v>
      </c>
      <c r="N18" s="14">
        <v>0</v>
      </c>
      <c r="O18" s="14">
        <v>0</v>
      </c>
      <c r="P18" s="13">
        <f t="shared" si="2"/>
        <v>0</v>
      </c>
      <c r="Q18" s="48">
        <v>0.148</v>
      </c>
      <c r="R18" s="48">
        <f t="shared" si="3"/>
        <v>0</v>
      </c>
      <c r="S18" s="48">
        <v>0.148</v>
      </c>
      <c r="T18" s="13">
        <v>3.239</v>
      </c>
      <c r="U18" s="13">
        <v>1.072</v>
      </c>
      <c r="V18" s="13">
        <v>0.446</v>
      </c>
      <c r="W18" s="13">
        <v>0.446</v>
      </c>
      <c r="X18" s="48">
        <f t="shared" si="4"/>
        <v>3.685</v>
      </c>
      <c r="Y18" s="48">
        <f t="shared" si="5"/>
        <v>0.7954</v>
      </c>
      <c r="Z18" s="48">
        <v>0.7954</v>
      </c>
      <c r="AA18" s="48"/>
      <c r="AB18" s="48">
        <v>0.148</v>
      </c>
      <c r="AC18" s="48">
        <v>0.148</v>
      </c>
      <c r="AD18" s="48">
        <f t="shared" si="10"/>
        <v>4.4804</v>
      </c>
      <c r="AE18" s="48">
        <v>2.313</v>
      </c>
      <c r="AF18" s="48">
        <v>0.7617</v>
      </c>
      <c r="AG18" s="48">
        <v>0.762</v>
      </c>
      <c r="AH18" s="48">
        <f t="shared" si="6"/>
        <v>5.242100000000001</v>
      </c>
      <c r="AI18" s="48">
        <f t="shared" si="7"/>
        <v>3.075</v>
      </c>
      <c r="AJ18" s="48">
        <v>12</v>
      </c>
      <c r="AK18" s="44" t="s">
        <v>59</v>
      </c>
      <c r="AL18" s="53">
        <f t="shared" si="8"/>
        <v>35.4195945945946</v>
      </c>
      <c r="AM18" s="44">
        <f t="shared" si="9"/>
        <v>0.43684166666666674</v>
      </c>
      <c r="AN18" s="44">
        <f t="shared" si="0"/>
        <v>1.6970725498515062</v>
      </c>
      <c r="AO18" s="42">
        <f t="shared" si="1"/>
        <v>0.2511667373780229</v>
      </c>
      <c r="AP18" s="15">
        <v>18</v>
      </c>
      <c r="AQ18" s="16"/>
      <c r="AR18" s="16"/>
      <c r="AS18" s="16"/>
      <c r="AT18" s="9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138" ht="12.75">
      <c r="A19" s="39">
        <v>15</v>
      </c>
      <c r="B19" s="40" t="s">
        <v>12</v>
      </c>
      <c r="C19" s="10">
        <v>0.3467253714914694</v>
      </c>
      <c r="D19" s="11">
        <v>54162</v>
      </c>
      <c r="E19" s="12">
        <v>1538.7</v>
      </c>
      <c r="F19" s="10">
        <v>28.227848101265824</v>
      </c>
      <c r="G19" s="10">
        <v>48.82051166930043</v>
      </c>
      <c r="H19" s="10">
        <v>2661.2060910935666</v>
      </c>
      <c r="I19" s="10">
        <v>919.7003904401336</v>
      </c>
      <c r="J19" s="48">
        <v>31.266</v>
      </c>
      <c r="K19" s="48">
        <v>31.266</v>
      </c>
      <c r="L19" s="14">
        <v>1.483</v>
      </c>
      <c r="M19" s="14">
        <v>1.483</v>
      </c>
      <c r="N19" s="14">
        <v>0.913</v>
      </c>
      <c r="O19" s="14">
        <v>0.913</v>
      </c>
      <c r="P19" s="13">
        <f t="shared" si="2"/>
        <v>2.396</v>
      </c>
      <c r="Q19" s="48">
        <v>3.379</v>
      </c>
      <c r="R19" s="48">
        <f t="shared" si="3"/>
        <v>0.5720000000000001</v>
      </c>
      <c r="S19" s="48">
        <v>3.379</v>
      </c>
      <c r="T19" s="13">
        <v>1.357</v>
      </c>
      <c r="U19" s="13">
        <v>1.357</v>
      </c>
      <c r="V19" s="13">
        <v>2.106</v>
      </c>
      <c r="W19" s="13">
        <v>2.106</v>
      </c>
      <c r="X19" s="48">
        <f t="shared" si="4"/>
        <v>3.463</v>
      </c>
      <c r="Y19" s="48">
        <f t="shared" si="5"/>
        <v>3.0492</v>
      </c>
      <c r="Z19" s="48">
        <v>3.0492</v>
      </c>
      <c r="AA19" s="48"/>
      <c r="AB19" s="48">
        <v>3.951</v>
      </c>
      <c r="AC19" s="48">
        <v>3.951</v>
      </c>
      <c r="AD19" s="48">
        <f t="shared" si="10"/>
        <v>6.5122</v>
      </c>
      <c r="AE19" s="48">
        <v>6.512</v>
      </c>
      <c r="AF19" s="48">
        <v>3.293</v>
      </c>
      <c r="AG19" s="48">
        <v>3.293</v>
      </c>
      <c r="AH19" s="48">
        <f t="shared" si="6"/>
        <v>9.8052</v>
      </c>
      <c r="AI19" s="48">
        <f t="shared" si="7"/>
        <v>9.805</v>
      </c>
      <c r="AJ19" s="48">
        <v>35</v>
      </c>
      <c r="AK19" s="44">
        <f>AF19/R19</f>
        <v>5.756993006993007</v>
      </c>
      <c r="AL19" s="53">
        <f t="shared" si="8"/>
        <v>2.4817008352315866</v>
      </c>
      <c r="AM19" s="44">
        <f t="shared" si="9"/>
        <v>0.2801485714285714</v>
      </c>
      <c r="AN19" s="44">
        <f t="shared" si="0"/>
        <v>1.1194268534510332</v>
      </c>
      <c r="AO19" s="42">
        <f t="shared" si="1"/>
        <v>3.7825433378110414</v>
      </c>
      <c r="AP19" s="15">
        <v>40</v>
      </c>
      <c r="AQ19" s="16"/>
      <c r="AR19" s="16"/>
      <c r="AS19" s="16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</row>
    <row r="20" spans="1:256" s="17" customFormat="1" ht="12.75">
      <c r="A20" s="39">
        <v>16</v>
      </c>
      <c r="B20" s="40" t="s">
        <v>21</v>
      </c>
      <c r="C20" s="10">
        <v>0.24205748865355523</v>
      </c>
      <c r="D20" s="11">
        <v>13126</v>
      </c>
      <c r="E20" s="12">
        <v>318.5</v>
      </c>
      <c r="F20" s="10">
        <v>24.092284417549166</v>
      </c>
      <c r="G20" s="10">
        <v>41.66798858799015</v>
      </c>
      <c r="H20" s="10">
        <v>550.8508091332299</v>
      </c>
      <c r="I20" s="10">
        <v>223.04970026818137</v>
      </c>
      <c r="J20" s="48">
        <v>7.519</v>
      </c>
      <c r="K20" s="48">
        <v>6.959</v>
      </c>
      <c r="L20" s="14">
        <v>0</v>
      </c>
      <c r="M20" s="14">
        <v>0</v>
      </c>
      <c r="N20" s="14">
        <v>0.156</v>
      </c>
      <c r="O20" s="14">
        <v>0.156</v>
      </c>
      <c r="P20" s="13">
        <f t="shared" si="2"/>
        <v>0.156</v>
      </c>
      <c r="Q20" s="48">
        <v>0.311</v>
      </c>
      <c r="R20" s="48">
        <f t="shared" si="3"/>
        <v>0</v>
      </c>
      <c r="S20" s="48">
        <v>0.311</v>
      </c>
      <c r="T20" s="13">
        <v>1.649</v>
      </c>
      <c r="U20" s="13">
        <v>1.649</v>
      </c>
      <c r="V20" s="13">
        <v>0.504</v>
      </c>
      <c r="W20" s="13">
        <v>0.504</v>
      </c>
      <c r="X20" s="48">
        <f t="shared" si="4"/>
        <v>2.153</v>
      </c>
      <c r="Y20" s="48">
        <f t="shared" si="5"/>
        <v>0.4072</v>
      </c>
      <c r="Z20" s="48">
        <v>0.4072</v>
      </c>
      <c r="AA20" s="48"/>
      <c r="AB20" s="48">
        <v>0.311</v>
      </c>
      <c r="AC20" s="48">
        <v>0.311</v>
      </c>
      <c r="AD20" s="48">
        <v>2.561</v>
      </c>
      <c r="AE20" s="48">
        <v>2.561</v>
      </c>
      <c r="AF20" s="48">
        <v>0.6841</v>
      </c>
      <c r="AG20" s="48">
        <v>0.684</v>
      </c>
      <c r="AH20" s="48">
        <f t="shared" si="6"/>
        <v>3.2451</v>
      </c>
      <c r="AI20" s="48">
        <f t="shared" si="7"/>
        <v>3.245</v>
      </c>
      <c r="AJ20" s="48">
        <v>30</v>
      </c>
      <c r="AK20" s="44" t="s">
        <v>70</v>
      </c>
      <c r="AL20" s="53">
        <f t="shared" si="8"/>
        <v>10.434405144694534</v>
      </c>
      <c r="AM20" s="44">
        <f t="shared" si="9"/>
        <v>0.10817</v>
      </c>
      <c r="AN20" s="44">
        <f t="shared" si="0"/>
        <v>3.9898922729086315</v>
      </c>
      <c r="AO20" s="42">
        <f t="shared" si="1"/>
        <v>1.2408564968745843</v>
      </c>
      <c r="AP20" s="15">
        <v>37</v>
      </c>
      <c r="AQ20" s="16"/>
      <c r="AR20" s="16"/>
      <c r="AS20" s="16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38" ht="12.75">
      <c r="A21" s="39">
        <v>17</v>
      </c>
      <c r="B21" s="40" t="s">
        <v>13</v>
      </c>
      <c r="C21" s="10">
        <v>0.02452984464431725</v>
      </c>
      <c r="D21" s="11">
        <v>12177</v>
      </c>
      <c r="E21" s="12">
        <v>324.7</v>
      </c>
      <c r="F21" s="10">
        <v>26.549468520032704</v>
      </c>
      <c r="G21" s="10">
        <v>45.91772752375896</v>
      </c>
      <c r="H21" s="10">
        <v>561.5738076155722</v>
      </c>
      <c r="I21" s="10">
        <v>206.34628095914206</v>
      </c>
      <c r="J21" s="48">
        <v>0.864</v>
      </c>
      <c r="K21" s="48">
        <v>0.864</v>
      </c>
      <c r="L21" s="14">
        <v>0</v>
      </c>
      <c r="M21" s="14">
        <v>0</v>
      </c>
      <c r="N21" s="14">
        <v>0</v>
      </c>
      <c r="O21" s="14">
        <v>0</v>
      </c>
      <c r="P21" s="13">
        <f t="shared" si="2"/>
        <v>0</v>
      </c>
      <c r="Q21" s="48">
        <v>0</v>
      </c>
      <c r="R21" s="48">
        <f t="shared" si="3"/>
        <v>0</v>
      </c>
      <c r="S21" s="48">
        <v>0</v>
      </c>
      <c r="T21" s="13">
        <v>0</v>
      </c>
      <c r="U21" s="13">
        <v>0</v>
      </c>
      <c r="V21" s="13">
        <v>0</v>
      </c>
      <c r="W21" s="13">
        <v>0</v>
      </c>
      <c r="X21" s="48">
        <f t="shared" si="4"/>
        <v>0</v>
      </c>
      <c r="Y21" s="48">
        <f t="shared" si="5"/>
        <v>0</v>
      </c>
      <c r="Z21" s="48">
        <v>0</v>
      </c>
      <c r="AA21" s="48"/>
      <c r="AB21" s="48">
        <v>0</v>
      </c>
      <c r="AC21" s="48">
        <v>0</v>
      </c>
      <c r="AD21" s="48">
        <f>X21+Y21</f>
        <v>0</v>
      </c>
      <c r="AE21" s="48">
        <v>0</v>
      </c>
      <c r="AF21" s="48">
        <v>0</v>
      </c>
      <c r="AG21" s="48">
        <v>0</v>
      </c>
      <c r="AH21" s="48">
        <f t="shared" si="6"/>
        <v>0</v>
      </c>
      <c r="AI21" s="48">
        <f t="shared" si="7"/>
        <v>0</v>
      </c>
      <c r="AJ21" s="48">
        <v>2.6</v>
      </c>
      <c r="AK21" s="44" t="s">
        <v>59</v>
      </c>
      <c r="AL21" s="53" t="s">
        <v>59</v>
      </c>
      <c r="AM21" s="44">
        <f t="shared" si="9"/>
        <v>0</v>
      </c>
      <c r="AN21" s="44">
        <f t="shared" si="0"/>
        <v>3.0092592592592595</v>
      </c>
      <c r="AO21" s="42">
        <f t="shared" si="1"/>
        <v>0</v>
      </c>
      <c r="AP21" s="15">
        <v>3</v>
      </c>
      <c r="AQ21" s="16"/>
      <c r="AR21" s="16"/>
      <c r="AS21" s="16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</row>
    <row r="22" spans="1:256" s="17" customFormat="1" ht="12.75">
      <c r="A22" s="39">
        <v>18</v>
      </c>
      <c r="B22" s="40" t="s">
        <v>34</v>
      </c>
      <c r="C22" s="10">
        <v>0.053022269353128315</v>
      </c>
      <c r="D22" s="11">
        <v>9205</v>
      </c>
      <c r="E22" s="12">
        <v>372.8</v>
      </c>
      <c r="F22" s="10">
        <v>39.53340402969247</v>
      </c>
      <c r="G22" s="10">
        <v>68.37365022777705</v>
      </c>
      <c r="H22" s="10">
        <v>644.7635216479375</v>
      </c>
      <c r="I22" s="10">
        <v>159.10428695377837</v>
      </c>
      <c r="J22" s="48">
        <v>2.135</v>
      </c>
      <c r="K22" s="48">
        <v>1.977</v>
      </c>
      <c r="L22" s="14">
        <v>0.157</v>
      </c>
      <c r="M22" s="14">
        <v>0.157</v>
      </c>
      <c r="N22" s="14">
        <v>0</v>
      </c>
      <c r="O22" s="14">
        <v>0</v>
      </c>
      <c r="P22" s="13">
        <f t="shared" si="2"/>
        <v>0.157</v>
      </c>
      <c r="Q22" s="48">
        <v>0.157</v>
      </c>
      <c r="R22" s="48">
        <f t="shared" si="3"/>
        <v>0</v>
      </c>
      <c r="S22" s="48">
        <v>0.157</v>
      </c>
      <c r="T22" s="13">
        <v>1.107</v>
      </c>
      <c r="U22" s="13">
        <v>1.107</v>
      </c>
      <c r="V22" s="13">
        <v>0.625</v>
      </c>
      <c r="W22" s="13">
        <v>0.625</v>
      </c>
      <c r="X22" s="48">
        <f t="shared" si="4"/>
        <v>1.732</v>
      </c>
      <c r="Y22" s="48">
        <f t="shared" si="5"/>
        <v>0</v>
      </c>
      <c r="Z22" s="48">
        <v>0</v>
      </c>
      <c r="AA22" s="48"/>
      <c r="AB22" s="48">
        <v>0.157</v>
      </c>
      <c r="AC22" s="48">
        <v>0.157</v>
      </c>
      <c r="AD22" s="48">
        <f>X22+Y22</f>
        <v>1.732</v>
      </c>
      <c r="AE22" s="48">
        <v>1.732</v>
      </c>
      <c r="AF22" s="48">
        <v>0.0455</v>
      </c>
      <c r="AG22" s="48">
        <v>0.046</v>
      </c>
      <c r="AH22" s="48">
        <f t="shared" si="6"/>
        <v>1.7775</v>
      </c>
      <c r="AI22" s="48">
        <f t="shared" si="7"/>
        <v>1.778</v>
      </c>
      <c r="AJ22" s="48">
        <v>3</v>
      </c>
      <c r="AK22" s="44" t="s">
        <v>59</v>
      </c>
      <c r="AL22" s="53">
        <f t="shared" si="8"/>
        <v>11.321656050955415</v>
      </c>
      <c r="AM22" s="44">
        <f t="shared" si="9"/>
        <v>0.5925</v>
      </c>
      <c r="AN22" s="44">
        <f t="shared" si="0"/>
        <v>1.4051522248243562</v>
      </c>
      <c r="AO22" s="42">
        <f t="shared" si="1"/>
        <v>0.22060889929742392</v>
      </c>
      <c r="AP22" s="15">
        <v>5</v>
      </c>
      <c r="AQ22" s="16"/>
      <c r="AR22" s="16"/>
      <c r="AS22" s="16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38" ht="12.75">
      <c r="A23" s="39">
        <v>19</v>
      </c>
      <c r="B23" s="40" t="s">
        <v>24</v>
      </c>
      <c r="C23" s="10">
        <v>0.18662519440124417</v>
      </c>
      <c r="D23" s="11">
        <v>12519</v>
      </c>
      <c r="E23" s="12">
        <v>375.3</v>
      </c>
      <c r="F23" s="10">
        <v>29.183514774494558</v>
      </c>
      <c r="G23" s="10">
        <v>50.473352360696694</v>
      </c>
      <c r="H23" s="10">
        <v>649.0873113585594</v>
      </c>
      <c r="I23" s="10">
        <v>216.97572961034888</v>
      </c>
      <c r="J23" s="48">
        <v>6.829</v>
      </c>
      <c r="K23" s="48">
        <v>6.829</v>
      </c>
      <c r="L23" s="14">
        <v>0</v>
      </c>
      <c r="M23" s="14">
        <v>0</v>
      </c>
      <c r="N23" s="14">
        <v>0.16</v>
      </c>
      <c r="O23" s="14">
        <v>0.16</v>
      </c>
      <c r="P23" s="13">
        <f t="shared" si="2"/>
        <v>0.16</v>
      </c>
      <c r="Q23" s="48">
        <v>0.16</v>
      </c>
      <c r="R23" s="48">
        <f t="shared" si="3"/>
        <v>0</v>
      </c>
      <c r="S23" s="48">
        <v>0.16</v>
      </c>
      <c r="T23" s="13">
        <v>0.98</v>
      </c>
      <c r="U23" s="13">
        <v>0.98</v>
      </c>
      <c r="V23" s="13">
        <v>0.672</v>
      </c>
      <c r="W23" s="13">
        <v>0.672</v>
      </c>
      <c r="X23" s="48">
        <f t="shared" si="4"/>
        <v>1.6520000000000001</v>
      </c>
      <c r="Y23" s="48">
        <f t="shared" si="5"/>
        <v>1.6376</v>
      </c>
      <c r="Z23" s="48">
        <v>1.6376</v>
      </c>
      <c r="AA23" s="48"/>
      <c r="AB23" s="48">
        <v>0.16</v>
      </c>
      <c r="AC23" s="48">
        <v>0.16</v>
      </c>
      <c r="AD23" s="48">
        <f>X23+Y23</f>
        <v>3.2896</v>
      </c>
      <c r="AE23" s="48">
        <v>3.29</v>
      </c>
      <c r="AF23" s="48">
        <v>1.1187</v>
      </c>
      <c r="AG23" s="48">
        <v>1.119</v>
      </c>
      <c r="AH23" s="48">
        <f t="shared" si="6"/>
        <v>4.4083000000000006</v>
      </c>
      <c r="AI23" s="48">
        <f t="shared" si="7"/>
        <v>4.409</v>
      </c>
      <c r="AJ23" s="48">
        <v>10</v>
      </c>
      <c r="AK23" s="44" t="s">
        <v>59</v>
      </c>
      <c r="AL23" s="53">
        <f t="shared" si="8"/>
        <v>27.551875000000003</v>
      </c>
      <c r="AM23" s="44">
        <f t="shared" si="9"/>
        <v>0.44083000000000006</v>
      </c>
      <c r="AN23" s="44">
        <f t="shared" si="0"/>
        <v>1.464343242055938</v>
      </c>
      <c r="AO23" s="42">
        <f t="shared" si="1"/>
        <v>0.23429491872895006</v>
      </c>
      <c r="AP23" s="15">
        <v>20</v>
      </c>
      <c r="AQ23" s="16"/>
      <c r="AR23" s="16"/>
      <c r="AS23" s="16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</row>
    <row r="24" spans="1:256" s="17" customFormat="1" ht="12.75">
      <c r="A24" s="39">
        <v>20</v>
      </c>
      <c r="B24" s="40" t="s">
        <v>14</v>
      </c>
      <c r="C24" s="10">
        <v>0.1145374449339207</v>
      </c>
      <c r="D24" s="11">
        <v>8893</v>
      </c>
      <c r="E24" s="12">
        <v>312</v>
      </c>
      <c r="F24" s="10">
        <v>34.36123348017621</v>
      </c>
      <c r="G24" s="10">
        <v>59.42829910634504</v>
      </c>
      <c r="H24" s="10">
        <v>539.6089558856129</v>
      </c>
      <c r="I24" s="10">
        <v>153.19903770310793</v>
      </c>
      <c r="J24" s="48">
        <v>2.734</v>
      </c>
      <c r="K24" s="48">
        <v>1.459</v>
      </c>
      <c r="L24" s="14">
        <v>0.192</v>
      </c>
      <c r="M24" s="14">
        <v>0.192</v>
      </c>
      <c r="N24" s="14">
        <v>0</v>
      </c>
      <c r="O24" s="14">
        <v>0</v>
      </c>
      <c r="P24" s="13">
        <f t="shared" si="2"/>
        <v>0.192</v>
      </c>
      <c r="Q24" s="48">
        <v>0.254</v>
      </c>
      <c r="R24" s="48">
        <f t="shared" si="3"/>
        <v>0</v>
      </c>
      <c r="S24" s="48">
        <v>0.254</v>
      </c>
      <c r="T24" s="13">
        <v>0.313</v>
      </c>
      <c r="U24" s="13">
        <v>0.313</v>
      </c>
      <c r="V24" s="13">
        <v>0.155</v>
      </c>
      <c r="W24" s="13">
        <v>0.155</v>
      </c>
      <c r="X24" s="48">
        <f t="shared" si="4"/>
        <v>0.46799999999999997</v>
      </c>
      <c r="Y24" s="48">
        <f t="shared" si="5"/>
        <v>0.839</v>
      </c>
      <c r="Z24" s="48">
        <v>0.493</v>
      </c>
      <c r="AA24" s="48">
        <v>0.346</v>
      </c>
      <c r="AB24" s="48">
        <v>0.254</v>
      </c>
      <c r="AC24" s="48">
        <v>0.254</v>
      </c>
      <c r="AD24" s="48">
        <v>1.286</v>
      </c>
      <c r="AE24" s="48">
        <v>0.961</v>
      </c>
      <c r="AF24" s="48">
        <v>0.434</v>
      </c>
      <c r="AG24" s="48">
        <v>0.434</v>
      </c>
      <c r="AH24" s="48">
        <f t="shared" si="6"/>
        <v>1.72</v>
      </c>
      <c r="AI24" s="48">
        <f t="shared" si="7"/>
        <v>1.395</v>
      </c>
      <c r="AJ24" s="48">
        <v>5.4</v>
      </c>
      <c r="AK24" s="44" t="s">
        <v>59</v>
      </c>
      <c r="AL24" s="53">
        <f t="shared" si="8"/>
        <v>6.771653543307086</v>
      </c>
      <c r="AM24" s="44">
        <f t="shared" si="9"/>
        <v>0.3185185185185185</v>
      </c>
      <c r="AN24" s="44">
        <f t="shared" si="0"/>
        <v>1.9751280175566936</v>
      </c>
      <c r="AO24" s="42">
        <f t="shared" si="1"/>
        <v>0.5016825164594002</v>
      </c>
      <c r="AP24" s="15">
        <v>7</v>
      </c>
      <c r="AQ24" s="16"/>
      <c r="AR24" s="16"/>
      <c r="AS24" s="16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138" ht="12.75">
      <c r="A25" s="39">
        <v>21</v>
      </c>
      <c r="B25" s="40" t="s">
        <v>15</v>
      </c>
      <c r="C25" s="10">
        <v>0.023446658851113716</v>
      </c>
      <c r="D25" s="11">
        <v>25229</v>
      </c>
      <c r="E25" s="12">
        <v>681.6</v>
      </c>
      <c r="F25" s="10">
        <v>26.63540445486518</v>
      </c>
      <c r="G25" s="10">
        <v>46.066355088079504</v>
      </c>
      <c r="H25" s="10">
        <v>1178.8380267039545</v>
      </c>
      <c r="I25" s="10">
        <v>431.7580809275916</v>
      </c>
      <c r="J25" s="48">
        <v>5.266</v>
      </c>
      <c r="K25" s="48">
        <v>5.266</v>
      </c>
      <c r="L25" s="14">
        <v>0</v>
      </c>
      <c r="M25" s="14">
        <v>0</v>
      </c>
      <c r="N25" s="14">
        <v>0</v>
      </c>
      <c r="O25" s="14">
        <v>0</v>
      </c>
      <c r="P25" s="13">
        <f t="shared" si="2"/>
        <v>0</v>
      </c>
      <c r="Q25" s="48">
        <v>0</v>
      </c>
      <c r="R25" s="48">
        <f t="shared" si="3"/>
        <v>0</v>
      </c>
      <c r="S25" s="48">
        <v>0</v>
      </c>
      <c r="T25" s="13">
        <v>0</v>
      </c>
      <c r="U25" s="13">
        <v>0</v>
      </c>
      <c r="V25" s="13">
        <v>0.206</v>
      </c>
      <c r="W25" s="13">
        <v>0.206</v>
      </c>
      <c r="X25" s="48">
        <f t="shared" si="4"/>
        <v>0.206</v>
      </c>
      <c r="Y25" s="48">
        <f t="shared" si="5"/>
        <v>0.1393</v>
      </c>
      <c r="Z25" s="48">
        <v>0.1393</v>
      </c>
      <c r="AA25" s="48"/>
      <c r="AB25" s="48">
        <v>0</v>
      </c>
      <c r="AC25" s="48">
        <v>0</v>
      </c>
      <c r="AD25" s="48">
        <v>0.346</v>
      </c>
      <c r="AE25" s="48">
        <v>0.346</v>
      </c>
      <c r="AF25" s="48">
        <v>0.103</v>
      </c>
      <c r="AG25" s="48">
        <v>0.103</v>
      </c>
      <c r="AH25" s="48">
        <f t="shared" si="6"/>
        <v>0.44899999999999995</v>
      </c>
      <c r="AI25" s="48">
        <f t="shared" si="7"/>
        <v>0.44899999999999995</v>
      </c>
      <c r="AJ25" s="48">
        <v>7</v>
      </c>
      <c r="AK25" s="44" t="s">
        <v>59</v>
      </c>
      <c r="AL25" s="53" t="s">
        <v>59</v>
      </c>
      <c r="AM25" s="44">
        <f t="shared" si="9"/>
        <v>0.06414285714285714</v>
      </c>
      <c r="AN25" s="44">
        <f t="shared" si="0"/>
        <v>1.329282187618686</v>
      </c>
      <c r="AO25" s="42">
        <f t="shared" si="1"/>
        <v>0</v>
      </c>
      <c r="AP25" s="15">
        <v>10</v>
      </c>
      <c r="AQ25" s="16"/>
      <c r="AR25" s="16"/>
      <c r="AS25" s="16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</row>
    <row r="26" spans="1:256" s="17" customFormat="1" ht="12.75">
      <c r="A26" s="39">
        <v>22</v>
      </c>
      <c r="B26" s="40" t="s">
        <v>16</v>
      </c>
      <c r="C26" s="10">
        <v>0.23087071240105542</v>
      </c>
      <c r="D26" s="11">
        <v>15076</v>
      </c>
      <c r="E26" s="12">
        <v>440.8</v>
      </c>
      <c r="F26" s="10">
        <v>29.07651715039578</v>
      </c>
      <c r="G26" s="10">
        <v>50.28829827024098</v>
      </c>
      <c r="H26" s="10">
        <v>762.3706017768533</v>
      </c>
      <c r="I26" s="10">
        <v>255.78165325761188</v>
      </c>
      <c r="J26" s="48">
        <v>17.805</v>
      </c>
      <c r="K26" s="48">
        <v>17.805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0</v>
      </c>
      <c r="Q26" s="48">
        <v>0</v>
      </c>
      <c r="R26" s="48">
        <f t="shared" si="3"/>
        <v>0</v>
      </c>
      <c r="S26" s="48">
        <v>0</v>
      </c>
      <c r="T26" s="13">
        <v>0.371</v>
      </c>
      <c r="U26" s="13">
        <v>0.371</v>
      </c>
      <c r="V26" s="13">
        <v>1.106</v>
      </c>
      <c r="W26" s="13">
        <v>1.106</v>
      </c>
      <c r="X26" s="48">
        <f t="shared" si="4"/>
        <v>1.477</v>
      </c>
      <c r="Y26" s="48">
        <f t="shared" si="5"/>
        <v>2.0081</v>
      </c>
      <c r="Z26" s="48">
        <v>2.0081</v>
      </c>
      <c r="AA26" s="48"/>
      <c r="AB26" s="48">
        <v>0</v>
      </c>
      <c r="AC26" s="48">
        <v>0</v>
      </c>
      <c r="AD26" s="48">
        <f>X26+Y26</f>
        <v>3.4851</v>
      </c>
      <c r="AE26" s="48">
        <v>3.485</v>
      </c>
      <c r="AF26" s="48">
        <v>0.773</v>
      </c>
      <c r="AG26" s="48">
        <v>0.773</v>
      </c>
      <c r="AH26" s="48">
        <f t="shared" si="6"/>
        <v>4.2581</v>
      </c>
      <c r="AI26" s="48">
        <f t="shared" si="7"/>
        <v>4.258</v>
      </c>
      <c r="AJ26" s="48">
        <v>26</v>
      </c>
      <c r="AK26" s="44" t="s">
        <v>59</v>
      </c>
      <c r="AL26" s="53" t="s">
        <v>59</v>
      </c>
      <c r="AM26" s="44">
        <f t="shared" si="9"/>
        <v>0.1637730769230769</v>
      </c>
      <c r="AN26" s="44">
        <f t="shared" si="0"/>
        <v>1.4602639707947207</v>
      </c>
      <c r="AO26" s="42">
        <f t="shared" si="1"/>
        <v>0</v>
      </c>
      <c r="AP26" s="15">
        <v>29</v>
      </c>
      <c r="AQ26" s="16"/>
      <c r="AR26" s="16"/>
      <c r="AS26" s="16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8" ht="12.75">
      <c r="A27" s="39">
        <v>23</v>
      </c>
      <c r="B27" s="40" t="s">
        <v>17</v>
      </c>
      <c r="C27" s="10">
        <v>0.02487562189054727</v>
      </c>
      <c r="D27" s="11">
        <v>7815</v>
      </c>
      <c r="E27" s="12">
        <v>283.2</v>
      </c>
      <c r="F27" s="10">
        <v>35.223880597014926</v>
      </c>
      <c r="G27" s="10">
        <v>60.92026099741899</v>
      </c>
      <c r="H27" s="10">
        <v>489.79889841924864</v>
      </c>
      <c r="I27" s="10">
        <v>135.65201135825853</v>
      </c>
      <c r="J27" s="48">
        <v>0.398</v>
      </c>
      <c r="K27" s="48">
        <v>0.398</v>
      </c>
      <c r="L27" s="14">
        <v>0</v>
      </c>
      <c r="M27" s="14">
        <v>0</v>
      </c>
      <c r="N27" s="14">
        <v>0</v>
      </c>
      <c r="O27" s="14">
        <v>0</v>
      </c>
      <c r="P27" s="13">
        <f t="shared" si="2"/>
        <v>0</v>
      </c>
      <c r="Q27" s="48">
        <v>0</v>
      </c>
      <c r="R27" s="48">
        <f t="shared" si="3"/>
        <v>0</v>
      </c>
      <c r="S27" s="48">
        <v>0</v>
      </c>
      <c r="T27" s="13">
        <v>0</v>
      </c>
      <c r="U27" s="13">
        <v>0</v>
      </c>
      <c r="V27" s="13">
        <v>0</v>
      </c>
      <c r="W27" s="13">
        <v>0</v>
      </c>
      <c r="X27" s="48">
        <f t="shared" si="4"/>
        <v>0</v>
      </c>
      <c r="Y27" s="48">
        <f t="shared" si="5"/>
        <v>0.2023</v>
      </c>
      <c r="Z27" s="48">
        <v>0.14</v>
      </c>
      <c r="AA27" s="48">
        <v>0.0623</v>
      </c>
      <c r="AB27" s="48">
        <v>0</v>
      </c>
      <c r="AC27" s="48">
        <v>0</v>
      </c>
      <c r="AD27" s="48">
        <v>0.14</v>
      </c>
      <c r="AE27" s="48">
        <v>0.14</v>
      </c>
      <c r="AF27" s="48">
        <v>0</v>
      </c>
      <c r="AG27" s="48">
        <v>0</v>
      </c>
      <c r="AH27" s="48">
        <f t="shared" si="6"/>
        <v>0.14</v>
      </c>
      <c r="AI27" s="48">
        <f t="shared" si="7"/>
        <v>0.14</v>
      </c>
      <c r="AJ27" s="48">
        <v>2.6</v>
      </c>
      <c r="AK27" s="44" t="s">
        <v>59</v>
      </c>
      <c r="AL27" s="53" t="s">
        <v>59</v>
      </c>
      <c r="AM27" s="44">
        <f t="shared" si="9"/>
        <v>0.05384615384615385</v>
      </c>
      <c r="AN27" s="44">
        <f t="shared" si="0"/>
        <v>6.532663316582915</v>
      </c>
      <c r="AO27" s="42">
        <f t="shared" si="1"/>
        <v>0</v>
      </c>
      <c r="AP27" s="15">
        <v>3</v>
      </c>
      <c r="AQ27" s="16"/>
      <c r="AR27" s="16"/>
      <c r="AS27" s="16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</row>
    <row r="28" spans="1:256" s="17" customFormat="1" ht="12.75">
      <c r="A28" s="39">
        <v>24</v>
      </c>
      <c r="B28" s="40" t="s">
        <v>27</v>
      </c>
      <c r="C28" s="10">
        <v>0.12795905310300704</v>
      </c>
      <c r="D28" s="11">
        <v>15678</v>
      </c>
      <c r="E28" s="12">
        <v>385.5</v>
      </c>
      <c r="F28" s="10">
        <v>24.664107485604607</v>
      </c>
      <c r="G28" s="10">
        <v>42.656965667171896</v>
      </c>
      <c r="H28" s="10">
        <v>666.7283733778968</v>
      </c>
      <c r="I28" s="10">
        <v>263.7115593942265</v>
      </c>
      <c r="J28" s="48">
        <v>5.44</v>
      </c>
      <c r="K28" s="48">
        <v>5.44</v>
      </c>
      <c r="L28" s="14">
        <v>0</v>
      </c>
      <c r="M28" s="14">
        <v>0</v>
      </c>
      <c r="N28" s="14">
        <v>0.076</v>
      </c>
      <c r="O28" s="14">
        <v>0.076</v>
      </c>
      <c r="P28" s="13">
        <f t="shared" si="2"/>
        <v>0.076</v>
      </c>
      <c r="Q28" s="48">
        <v>0.076</v>
      </c>
      <c r="R28" s="48">
        <f t="shared" si="3"/>
        <v>0</v>
      </c>
      <c r="S28" s="48">
        <v>0.076</v>
      </c>
      <c r="T28" s="13">
        <v>0.756</v>
      </c>
      <c r="U28" s="13">
        <v>0.756</v>
      </c>
      <c r="V28" s="13">
        <v>-0.08</v>
      </c>
      <c r="W28" s="13">
        <v>-0.08</v>
      </c>
      <c r="X28" s="48">
        <f t="shared" si="4"/>
        <v>0.676</v>
      </c>
      <c r="Y28" s="48">
        <f t="shared" si="5"/>
        <v>0.6499</v>
      </c>
      <c r="Z28" s="48">
        <v>0.6499</v>
      </c>
      <c r="AA28" s="48"/>
      <c r="AB28" s="48">
        <v>0.076</v>
      </c>
      <c r="AC28" s="48">
        <v>0.076</v>
      </c>
      <c r="AD28" s="48">
        <v>1.325</v>
      </c>
      <c r="AE28" s="48">
        <v>1.325</v>
      </c>
      <c r="AF28" s="48">
        <v>0.939</v>
      </c>
      <c r="AG28" s="48">
        <v>0.939</v>
      </c>
      <c r="AH28" s="48">
        <f t="shared" si="6"/>
        <v>2.264</v>
      </c>
      <c r="AI28" s="48">
        <f t="shared" si="7"/>
        <v>2.264</v>
      </c>
      <c r="AJ28" s="48">
        <v>10</v>
      </c>
      <c r="AK28" s="44" t="s">
        <v>59</v>
      </c>
      <c r="AL28" s="53">
        <f t="shared" si="8"/>
        <v>29.789473684210524</v>
      </c>
      <c r="AM28" s="44">
        <f t="shared" si="9"/>
        <v>0.2264</v>
      </c>
      <c r="AN28" s="44">
        <f t="shared" si="0"/>
        <v>1.838235294117647</v>
      </c>
      <c r="AO28" s="42">
        <f t="shared" si="1"/>
        <v>0.13970588235294118</v>
      </c>
      <c r="AP28" s="15">
        <v>20</v>
      </c>
      <c r="AQ28" s="16"/>
      <c r="AR28" s="16"/>
      <c r="AS28" s="16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38" ht="12.75">
      <c r="A29" s="39">
        <v>25</v>
      </c>
      <c r="B29" s="40" t="s">
        <v>18</v>
      </c>
      <c r="C29" s="10">
        <v>0.10344827586206896</v>
      </c>
      <c r="D29" s="11">
        <v>11347</v>
      </c>
      <c r="E29" s="12">
        <v>312.2</v>
      </c>
      <c r="F29" s="10">
        <v>26.913793103448274</v>
      </c>
      <c r="G29" s="10">
        <v>46.5478326777985</v>
      </c>
      <c r="H29" s="10">
        <v>539.9548590624627</v>
      </c>
      <c r="I29" s="10">
        <v>195.71683230793522</v>
      </c>
      <c r="J29" s="48">
        <v>4.091</v>
      </c>
      <c r="K29" s="48">
        <v>1.123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0</v>
      </c>
      <c r="Q29" s="48">
        <v>0</v>
      </c>
      <c r="R29" s="48">
        <f t="shared" si="3"/>
        <v>0</v>
      </c>
      <c r="S29" s="48">
        <v>0</v>
      </c>
      <c r="T29" s="13">
        <v>0</v>
      </c>
      <c r="U29" s="13">
        <v>0</v>
      </c>
      <c r="V29" s="13">
        <v>0</v>
      </c>
      <c r="W29" s="13">
        <v>0</v>
      </c>
      <c r="X29" s="48">
        <f t="shared" si="4"/>
        <v>0</v>
      </c>
      <c r="Y29" s="48">
        <f t="shared" si="5"/>
        <v>0.3369</v>
      </c>
      <c r="Z29" s="48">
        <v>0.3369</v>
      </c>
      <c r="AA29" s="48"/>
      <c r="AB29" s="48">
        <v>0</v>
      </c>
      <c r="AC29" s="48">
        <v>0</v>
      </c>
      <c r="AD29" s="48">
        <v>0.221</v>
      </c>
      <c r="AE29" s="48">
        <v>0.221</v>
      </c>
      <c r="AF29" s="48">
        <v>0.1264</v>
      </c>
      <c r="AG29" s="48">
        <v>0.126</v>
      </c>
      <c r="AH29" s="48">
        <f t="shared" si="6"/>
        <v>0.34740000000000004</v>
      </c>
      <c r="AI29" s="48">
        <f t="shared" si="7"/>
        <v>0.347</v>
      </c>
      <c r="AJ29" s="48">
        <v>4.1</v>
      </c>
      <c r="AK29" s="44" t="s">
        <v>59</v>
      </c>
      <c r="AL29" s="53" t="s">
        <v>59</v>
      </c>
      <c r="AM29" s="44">
        <f t="shared" si="9"/>
        <v>0.08473170731707319</v>
      </c>
      <c r="AN29" s="44">
        <f t="shared" si="0"/>
        <v>1.0021999511121973</v>
      </c>
      <c r="AO29" s="42">
        <f t="shared" si="1"/>
        <v>0</v>
      </c>
      <c r="AP29" s="15">
        <v>5</v>
      </c>
      <c r="AQ29" s="16"/>
      <c r="AR29" s="16"/>
      <c r="AS29" s="16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</row>
    <row r="30" spans="1:256" s="17" customFormat="1" ht="12.75">
      <c r="A30" s="39">
        <v>26</v>
      </c>
      <c r="B30" s="40" t="s">
        <v>26</v>
      </c>
      <c r="C30" s="10">
        <v>0.24336283185840707</v>
      </c>
      <c r="D30" s="11">
        <v>13334</v>
      </c>
      <c r="E30" s="12">
        <v>350.7</v>
      </c>
      <c r="F30" s="10">
        <v>25.862831858407077</v>
      </c>
      <c r="G30" s="10">
        <v>44.7301785107699</v>
      </c>
      <c r="H30" s="10">
        <v>606.5412206060399</v>
      </c>
      <c r="I30" s="10">
        <v>228.7862281116898</v>
      </c>
      <c r="J30" s="48">
        <v>5.165</v>
      </c>
      <c r="K30" s="48">
        <v>5.026</v>
      </c>
      <c r="L30" s="14">
        <v>0</v>
      </c>
      <c r="M30" s="14">
        <v>0</v>
      </c>
      <c r="N30" s="14">
        <v>0.555</v>
      </c>
      <c r="O30" s="14">
        <v>0.555</v>
      </c>
      <c r="P30" s="13">
        <f t="shared" si="2"/>
        <v>0.555</v>
      </c>
      <c r="Q30" s="48">
        <v>0.555</v>
      </c>
      <c r="R30" s="48">
        <f t="shared" si="3"/>
        <v>0.29599999999999993</v>
      </c>
      <c r="S30" s="48">
        <v>0.555</v>
      </c>
      <c r="T30" s="13">
        <v>0.757</v>
      </c>
      <c r="U30" s="13">
        <v>0.757</v>
      </c>
      <c r="V30" s="13">
        <v>0.797</v>
      </c>
      <c r="W30" s="13">
        <v>0.797</v>
      </c>
      <c r="X30" s="48">
        <f t="shared" si="4"/>
        <v>1.554</v>
      </c>
      <c r="Y30" s="48">
        <f t="shared" si="5"/>
        <v>0.6849</v>
      </c>
      <c r="Z30" s="48">
        <v>0.6849</v>
      </c>
      <c r="AA30" s="48"/>
      <c r="AB30" s="48">
        <v>0.851</v>
      </c>
      <c r="AC30" s="48">
        <v>0.851</v>
      </c>
      <c r="AD30" s="48">
        <f>X30+Y30</f>
        <v>2.2389</v>
      </c>
      <c r="AE30" s="48">
        <v>2.239</v>
      </c>
      <c r="AF30" s="48">
        <v>0.4709</v>
      </c>
      <c r="AG30" s="48">
        <v>0.471</v>
      </c>
      <c r="AH30" s="48">
        <f t="shared" si="6"/>
        <v>2.7098</v>
      </c>
      <c r="AI30" s="48">
        <f t="shared" si="7"/>
        <v>2.71</v>
      </c>
      <c r="AJ30" s="48">
        <v>8</v>
      </c>
      <c r="AK30" s="44">
        <f>AF30/R30</f>
        <v>1.5908783783783786</v>
      </c>
      <c r="AL30" s="53">
        <f t="shared" si="8"/>
        <v>3.184253819036428</v>
      </c>
      <c r="AM30" s="44">
        <f t="shared" si="9"/>
        <v>0.338725</v>
      </c>
      <c r="AN30" s="44">
        <f t="shared" si="0"/>
        <v>1.5488867376573088</v>
      </c>
      <c r="AO30" s="42">
        <f t="shared" si="1"/>
        <v>0.8596321393998064</v>
      </c>
      <c r="AP30" s="15">
        <v>10</v>
      </c>
      <c r="AQ30" s="16"/>
      <c r="AR30" s="16"/>
      <c r="AS30" s="16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38" ht="15" customHeight="1">
      <c r="A31" s="39"/>
      <c r="B31" s="40" t="s">
        <v>20</v>
      </c>
      <c r="C31" s="10">
        <v>0.2610821896198139</v>
      </c>
      <c r="D31" s="11">
        <f>SUM(D5:D30)</f>
        <v>1008968</v>
      </c>
      <c r="E31" s="12">
        <v>23457.2</v>
      </c>
      <c r="F31" s="10">
        <v>23.127859283798706</v>
      </c>
      <c r="G31" s="10">
        <v>40</v>
      </c>
      <c r="H31" s="10">
        <v>40569.6</v>
      </c>
      <c r="I31" s="10">
        <v>17112.4</v>
      </c>
      <c r="J31" s="49">
        <f aca="true" t="shared" si="11" ref="J31:S31">SUM(J5:J30)</f>
        <v>456.7570000000001</v>
      </c>
      <c r="K31" s="49">
        <f t="shared" si="11"/>
        <v>211.49099999999999</v>
      </c>
      <c r="L31" s="19">
        <f t="shared" si="11"/>
        <v>5.756</v>
      </c>
      <c r="M31" s="19">
        <f t="shared" si="11"/>
        <v>5.756</v>
      </c>
      <c r="N31" s="19">
        <f t="shared" si="11"/>
        <v>23.237</v>
      </c>
      <c r="O31" s="19">
        <f t="shared" si="11"/>
        <v>6.003</v>
      </c>
      <c r="P31" s="18">
        <f t="shared" si="2"/>
        <v>28.993</v>
      </c>
      <c r="Q31" s="49">
        <f t="shared" si="11"/>
        <v>54.678999999999995</v>
      </c>
      <c r="R31" s="49">
        <f t="shared" si="3"/>
        <v>22.805</v>
      </c>
      <c r="S31" s="49">
        <f t="shared" si="11"/>
        <v>16.970999999999997</v>
      </c>
      <c r="T31" s="49">
        <f aca="true" t="shared" si="12" ref="T31:AJ31">SUM(T5:T30)</f>
        <v>20.165999999999997</v>
      </c>
      <c r="U31" s="49">
        <f t="shared" si="12"/>
        <v>14.707000000000003</v>
      </c>
      <c r="V31" s="49">
        <f t="shared" si="12"/>
        <v>15.183999999999997</v>
      </c>
      <c r="W31" s="49">
        <f t="shared" si="12"/>
        <v>14.512</v>
      </c>
      <c r="X31" s="49">
        <f t="shared" si="12"/>
        <v>35.35</v>
      </c>
      <c r="Y31" s="49">
        <f t="shared" si="12"/>
        <v>42.184</v>
      </c>
      <c r="Z31" s="49">
        <f t="shared" si="12"/>
        <v>27.928599999999992</v>
      </c>
      <c r="AA31" s="49">
        <f t="shared" si="12"/>
        <v>14.255400000000002</v>
      </c>
      <c r="AB31" s="49">
        <f t="shared" si="12"/>
        <v>77.484</v>
      </c>
      <c r="AC31" s="49">
        <f t="shared" si="12"/>
        <v>23.926</v>
      </c>
      <c r="AD31" s="49">
        <f t="shared" si="12"/>
        <v>75.64040000000001</v>
      </c>
      <c r="AE31" s="49">
        <f t="shared" si="12"/>
        <v>56.349999999999994</v>
      </c>
      <c r="AF31" s="49">
        <f t="shared" si="12"/>
        <v>21.809500000000003</v>
      </c>
      <c r="AG31" s="49">
        <f t="shared" si="12"/>
        <v>20.467000000000006</v>
      </c>
      <c r="AH31" s="49">
        <f t="shared" si="6"/>
        <v>97.44990000000001</v>
      </c>
      <c r="AI31" s="49">
        <f t="shared" si="7"/>
        <v>76.81700000000001</v>
      </c>
      <c r="AJ31" s="49">
        <f t="shared" si="12"/>
        <v>670.0000000000001</v>
      </c>
      <c r="AK31" s="45">
        <f>AF31/R31</f>
        <v>0.9563472922604693</v>
      </c>
      <c r="AL31" s="54">
        <f t="shared" si="8"/>
        <v>1.2576777141087194</v>
      </c>
      <c r="AM31" s="45">
        <f t="shared" si="9"/>
        <v>0.1454476119402985</v>
      </c>
      <c r="AN31" s="45">
        <f t="shared" si="0"/>
        <v>1.4668631241557326</v>
      </c>
      <c r="AO31" s="10">
        <f t="shared" si="1"/>
        <v>80.2066087657113</v>
      </c>
      <c r="AP31" s="20">
        <f>SUM(AP5:AP30)</f>
        <v>930</v>
      </c>
      <c r="AQ31" s="16"/>
      <c r="AR31" s="16"/>
      <c r="AS31" s="16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</row>
    <row r="32" spans="1:46" s="2" customFormat="1" ht="12.75">
      <c r="A32" s="21"/>
      <c r="B32" s="9"/>
      <c r="C32" s="22"/>
      <c r="D32" s="23"/>
      <c r="E32" s="9"/>
      <c r="F32" s="9"/>
      <c r="G32" s="16">
        <f>G31/F31</f>
        <v>1.7295158842487595</v>
      </c>
      <c r="H32" s="24">
        <f>H31-E31</f>
        <v>17112.399999999998</v>
      </c>
      <c r="I32" s="24"/>
      <c r="J32" s="50"/>
      <c r="K32" s="50"/>
      <c r="L32" s="26"/>
      <c r="M32" s="25"/>
      <c r="N32" s="26"/>
      <c r="O32" s="26"/>
      <c r="P32" s="25"/>
      <c r="Q32" s="50"/>
      <c r="R32" s="50"/>
      <c r="S32" s="50"/>
      <c r="T32" s="25"/>
      <c r="U32" s="25"/>
      <c r="V32" s="25"/>
      <c r="W32" s="25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46"/>
      <c r="AL32" s="55"/>
      <c r="AM32" s="51"/>
      <c r="AN32" s="46"/>
      <c r="AO32" s="42">
        <f t="shared" si="1"/>
        <v>0</v>
      </c>
      <c r="AP32" s="27"/>
      <c r="AQ32" s="9"/>
      <c r="AR32" s="9"/>
      <c r="AS32" s="9"/>
      <c r="AT32" s="9"/>
    </row>
    <row r="33" spans="1:138" ht="12.75" customHeight="1">
      <c r="A33" s="21"/>
      <c r="B33" s="28"/>
      <c r="C33" s="28"/>
      <c r="D33" s="29"/>
      <c r="E33" s="28"/>
      <c r="F33" s="28"/>
      <c r="G33" s="28"/>
      <c r="H33" s="28"/>
      <c r="I33" s="28"/>
      <c r="J33" s="50"/>
      <c r="K33" s="50"/>
      <c r="L33" s="26"/>
      <c r="M33" s="25"/>
      <c r="N33" s="26"/>
      <c r="O33" s="26"/>
      <c r="P33" s="25"/>
      <c r="Q33" s="50"/>
      <c r="R33" s="50"/>
      <c r="S33" s="50"/>
      <c r="T33" s="25"/>
      <c r="U33" s="25"/>
      <c r="V33" s="25"/>
      <c r="W33" s="25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46"/>
      <c r="AL33" s="55"/>
      <c r="AM33" s="51"/>
      <c r="AN33" s="46"/>
      <c r="AO33" s="42">
        <f t="shared" si="1"/>
        <v>0</v>
      </c>
      <c r="AP33" s="27"/>
      <c r="AQ33" s="9"/>
      <c r="AR33" s="9"/>
      <c r="AS33" s="9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</row>
    <row r="34" spans="1:138" ht="12.75">
      <c r="A34" s="21"/>
      <c r="B34" s="28"/>
      <c r="C34" s="28"/>
      <c r="D34" s="29"/>
      <c r="E34" s="28"/>
      <c r="F34" s="28"/>
      <c r="G34" s="28"/>
      <c r="H34" s="28"/>
      <c r="I34" s="28"/>
      <c r="J34" s="50"/>
      <c r="K34" s="50"/>
      <c r="L34" s="26"/>
      <c r="M34" s="25"/>
      <c r="N34" s="26"/>
      <c r="O34" s="26"/>
      <c r="P34" s="25"/>
      <c r="Q34" s="50"/>
      <c r="R34" s="50"/>
      <c r="S34" s="50"/>
      <c r="T34" s="25"/>
      <c r="U34" s="25"/>
      <c r="V34" s="25"/>
      <c r="W34" s="25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46"/>
      <c r="AL34" s="55"/>
      <c r="AM34" s="46"/>
      <c r="AN34" s="46"/>
      <c r="AO34" s="24"/>
      <c r="AP34" s="27"/>
      <c r="AQ34" s="9"/>
      <c r="AR34" s="9"/>
      <c r="AS34" s="9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</row>
    <row r="35" spans="1:138" ht="12.75">
      <c r="A35" s="21"/>
      <c r="B35" s="28"/>
      <c r="C35" s="28"/>
      <c r="D35" s="29"/>
      <c r="E35" s="28"/>
      <c r="F35" s="28"/>
      <c r="G35" s="28"/>
      <c r="H35" s="28"/>
      <c r="I35" s="28"/>
      <c r="J35" s="50"/>
      <c r="K35" s="50"/>
      <c r="L35" s="26"/>
      <c r="M35" s="25"/>
      <c r="N35" s="26"/>
      <c r="O35" s="26"/>
      <c r="P35" s="25"/>
      <c r="Q35" s="50"/>
      <c r="R35" s="50"/>
      <c r="S35" s="50"/>
      <c r="T35" s="25"/>
      <c r="U35" s="25"/>
      <c r="V35" s="25"/>
      <c r="W35" s="25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46"/>
      <c r="AL35" s="55"/>
      <c r="AM35" s="46"/>
      <c r="AN35" s="46"/>
      <c r="AO35" s="24"/>
      <c r="AP35" s="27"/>
      <c r="AQ35" s="9"/>
      <c r="AR35" s="9"/>
      <c r="AS35" s="9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</row>
    <row r="36" spans="1:138" ht="12.75">
      <c r="A36" s="21"/>
      <c r="B36" s="30"/>
      <c r="C36" s="30"/>
      <c r="D36" s="31"/>
      <c r="E36" s="30"/>
      <c r="F36" s="30"/>
      <c r="G36" s="30"/>
      <c r="H36" s="30"/>
      <c r="I36" s="30"/>
      <c r="J36" s="50"/>
      <c r="K36" s="50"/>
      <c r="L36" s="26"/>
      <c r="M36" s="25"/>
      <c r="N36" s="26"/>
      <c r="O36" s="26"/>
      <c r="P36" s="25"/>
      <c r="Q36" s="50"/>
      <c r="R36" s="50"/>
      <c r="S36" s="50"/>
      <c r="T36" s="25"/>
      <c r="U36" s="25"/>
      <c r="V36" s="25"/>
      <c r="W36" s="25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46"/>
      <c r="AL36" s="55"/>
      <c r="AM36" s="46"/>
      <c r="AN36" s="46"/>
      <c r="AO36" s="24"/>
      <c r="AP36" s="27"/>
      <c r="AQ36" s="9"/>
      <c r="AR36" s="9"/>
      <c r="AS36" s="9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</row>
    <row r="37" spans="1:138" ht="12.75">
      <c r="A37" s="21"/>
      <c r="B37" s="32"/>
      <c r="C37" s="32"/>
      <c r="D37" s="33"/>
      <c r="E37" s="32"/>
      <c r="F37" s="32"/>
      <c r="G37" s="32"/>
      <c r="H37" s="32"/>
      <c r="I37" s="32"/>
      <c r="J37" s="50"/>
      <c r="K37" s="50"/>
      <c r="L37" s="26"/>
      <c r="M37" s="25"/>
      <c r="N37" s="26"/>
      <c r="O37" s="26"/>
      <c r="P37" s="25"/>
      <c r="Q37" s="50"/>
      <c r="R37" s="50"/>
      <c r="S37" s="50"/>
      <c r="T37" s="25"/>
      <c r="U37" s="25"/>
      <c r="V37" s="25"/>
      <c r="W37" s="25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46"/>
      <c r="AL37" s="55"/>
      <c r="AM37" s="46"/>
      <c r="AN37" s="46"/>
      <c r="AO37" s="24"/>
      <c r="AP37" s="27"/>
      <c r="AQ37" s="9"/>
      <c r="AR37" s="9"/>
      <c r="AS37" s="9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</row>
    <row r="38" spans="1:138" ht="11.25" customHeight="1">
      <c r="A38" s="21"/>
      <c r="B38" s="34"/>
      <c r="C38" s="34"/>
      <c r="D38" s="35"/>
      <c r="E38" s="36"/>
      <c r="F38" s="36"/>
      <c r="G38" s="37"/>
      <c r="H38" s="36"/>
      <c r="I38" s="36"/>
      <c r="J38" s="50"/>
      <c r="K38" s="50"/>
      <c r="L38" s="26"/>
      <c r="M38" s="25"/>
      <c r="N38" s="26"/>
      <c r="O38" s="26"/>
      <c r="P38" s="25"/>
      <c r="Q38" s="50"/>
      <c r="R38" s="50"/>
      <c r="S38" s="50"/>
      <c r="T38" s="25"/>
      <c r="U38" s="25"/>
      <c r="V38" s="25"/>
      <c r="W38" s="25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46"/>
      <c r="AL38" s="55"/>
      <c r="AM38" s="46"/>
      <c r="AN38" s="46"/>
      <c r="AO38" s="24"/>
      <c r="AP38" s="27"/>
      <c r="AQ38" s="9"/>
      <c r="AR38" s="9"/>
      <c r="AS38" s="9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</row>
    <row r="39" spans="1:138" ht="14.25" customHeight="1">
      <c r="A39" s="21"/>
      <c r="B39" s="9"/>
      <c r="C39" s="9"/>
      <c r="D39" s="23"/>
      <c r="E39" s="9"/>
      <c r="F39" s="9"/>
      <c r="G39" s="38"/>
      <c r="H39" s="9"/>
      <c r="I39" s="9"/>
      <c r="J39" s="50"/>
      <c r="K39" s="50"/>
      <c r="L39" s="26"/>
      <c r="M39" s="25"/>
      <c r="N39" s="26"/>
      <c r="O39" s="26"/>
      <c r="P39" s="25"/>
      <c r="Q39" s="50"/>
      <c r="R39" s="50"/>
      <c r="S39" s="50"/>
      <c r="T39" s="25"/>
      <c r="U39" s="25"/>
      <c r="V39" s="25"/>
      <c r="W39" s="25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46"/>
      <c r="AL39" s="55"/>
      <c r="AM39" s="46"/>
      <c r="AN39" s="46"/>
      <c r="AO39" s="24"/>
      <c r="AP39" s="27"/>
      <c r="AQ39" s="9"/>
      <c r="AR39" s="9"/>
      <c r="AS39" s="9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</row>
  </sheetData>
  <mergeCells count="43">
    <mergeCell ref="AL3:AL4"/>
    <mergeCell ref="AA3:AA4"/>
    <mergeCell ref="AD3:AD4"/>
    <mergeCell ref="AB3:AB4"/>
    <mergeCell ref="AC3:AC4"/>
    <mergeCell ref="AF3:AF4"/>
    <mergeCell ref="AI3:AI4"/>
    <mergeCell ref="AG3:AG4"/>
    <mergeCell ref="AK3:AK4"/>
    <mergeCell ref="AE3:AE4"/>
    <mergeCell ref="I3:I4"/>
    <mergeCell ref="P3:P4"/>
    <mergeCell ref="S3:S4"/>
    <mergeCell ref="Q3:Q4"/>
    <mergeCell ref="R3:R4"/>
    <mergeCell ref="AQ3:AQ4"/>
    <mergeCell ref="AJ3:AJ4"/>
    <mergeCell ref="K3:K4"/>
    <mergeCell ref="L3:L4"/>
    <mergeCell ref="M3:M4"/>
    <mergeCell ref="N3:N4"/>
    <mergeCell ref="U3:U4"/>
    <mergeCell ref="AM3:AM4"/>
    <mergeCell ref="Y3:Y4"/>
    <mergeCell ref="Z3:Z4"/>
    <mergeCell ref="G3:G4"/>
    <mergeCell ref="H3:H4"/>
    <mergeCell ref="E3:E4"/>
    <mergeCell ref="F3:F4"/>
    <mergeCell ref="A3:A4"/>
    <mergeCell ref="C3:C4"/>
    <mergeCell ref="D3:D4"/>
    <mergeCell ref="B3:B4"/>
    <mergeCell ref="B1:AP1"/>
    <mergeCell ref="J3:J4"/>
    <mergeCell ref="AP3:AP4"/>
    <mergeCell ref="O3:O4"/>
    <mergeCell ref="T3:T4"/>
    <mergeCell ref="V3:V4"/>
    <mergeCell ref="W3:W4"/>
    <mergeCell ref="AN3:AN4"/>
    <mergeCell ref="AO3:AO4"/>
    <mergeCell ref="X3:X4"/>
  </mergeCells>
  <printOptions horizontalCentered="1" vertic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Kominf</dc:creator>
  <cp:keywords/>
  <dc:description/>
  <cp:lastModifiedBy>Ulther Lightbringen</cp:lastModifiedBy>
  <cp:lastPrinted>2008-06-03T13:23:50Z</cp:lastPrinted>
  <dcterms:created xsi:type="dcterms:W3CDTF">2007-04-13T11:07:19Z</dcterms:created>
  <dcterms:modified xsi:type="dcterms:W3CDTF">2008-06-03T13:23:59Z</dcterms:modified>
  <cp:category/>
  <cp:version/>
  <cp:contentType/>
  <cp:contentStatus/>
</cp:coreProperties>
</file>